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vmf-my.sharepoint.com/personal/eteixeira_b3sa_com_br/Documents/Área de Trabalho/"/>
    </mc:Choice>
  </mc:AlternateContent>
  <xr:revisionPtr revIDLastSave="16" documentId="14_{CFE1098D-8467-4261-9791-BA588AC325F7}" xr6:coauthVersionLast="47" xr6:coauthVersionMax="47" xr10:uidLastSave="{746E04C0-0FDA-457C-B2B7-44E114A67108}"/>
  <bookViews>
    <workbookView xWindow="-110" yWindow="-110" windowWidth="19420" windowHeight="10300" xr2:uid="{8CCD9A6E-C5CA-4506-B7AA-D2D79DCB0C63}"/>
  </bookViews>
  <sheets>
    <sheet name="Programas em andamento" sheetId="1" r:id="rId1"/>
    <sheet name="Histórico de recompras" sheetId="4" r:id="rId2"/>
  </sheets>
  <definedNames>
    <definedName name="_xlnm._FilterDatabase" localSheetId="1" hidden="1">'Histórico de recompras'!$A$1:$I$5</definedName>
    <definedName name="_xlnm._FilterDatabase" localSheetId="0" hidden="1">'Programas em andamento'!$A$3:$I$18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4" l="1"/>
  <c r="H5" i="1"/>
  <c r="H9" i="1"/>
  <c r="H6" i="4"/>
  <c r="H5" i="4"/>
</calcChain>
</file>

<file path=xl/sharedStrings.xml><?xml version="1.0" encoding="utf-8"?>
<sst xmlns="http://schemas.openxmlformats.org/spreadsheetml/2006/main" count="106" uniqueCount="69">
  <si>
    <t>Programas de recompra de cotas em andamento</t>
  </si>
  <si>
    <t>Prazo</t>
  </si>
  <si>
    <t>Fundo</t>
  </si>
  <si>
    <t>Data de Aprovação</t>
  </si>
  <si>
    <t>Início</t>
  </si>
  <si>
    <t>Término</t>
  </si>
  <si>
    <t>Potenciais Corretoras intermediárias</t>
  </si>
  <si>
    <t>BTG Pactual Corretora de Títulos e Valores Mobiliários S.A.</t>
  </si>
  <si>
    <t>XP Investimentos CTVM.</t>
  </si>
  <si>
    <t>Quantidade de cotas</t>
  </si>
  <si>
    <t>Ticker</t>
  </si>
  <si>
    <t>BDIF</t>
  </si>
  <si>
    <t>FIC INFR BTG</t>
  </si>
  <si>
    <t>CPTI</t>
  </si>
  <si>
    <t>FIC IE CAP</t>
  </si>
  <si>
    <t>Anúncio de início</t>
  </si>
  <si>
    <t>Percentual representativo de cotas</t>
  </si>
  <si>
    <t>Comunicado</t>
  </si>
  <si>
    <t>FII HTOPFOF3</t>
  </si>
  <si>
    <t>HFOF</t>
  </si>
  <si>
    <t>FI BRAD BINC</t>
  </si>
  <si>
    <t>BINC</t>
  </si>
  <si>
    <t>Agora Corretora de Títulos e Valores Mobiliários S.A.</t>
  </si>
  <si>
    <t>FIAGRO FGA</t>
  </si>
  <si>
    <t>FGAA</t>
  </si>
  <si>
    <t>XP Investimentos Corretora de Câmbio, Títulos e Valores Mobiliários S/A.</t>
  </si>
  <si>
    <t>INRD</t>
  </si>
  <si>
    <t>FII INTER RD</t>
  </si>
  <si>
    <t>FII ARXD R</t>
  </si>
  <si>
    <t>ARXD</t>
  </si>
  <si>
    <t>Ágora Corretora de Títulos e Valores Mobiliários S/A; BTG Pactual Corretora de Títulos e Valores Mobiliários S/A e XP Investimentos Corretora de Câmbio, Títulos e Valores Mobiliários S/A.</t>
  </si>
  <si>
    <t>Inter Distribuidora de Títulos e Valores Mobiliários LTDA.; XP 
Investimentos Corretora de Câmbio, Títulos e Valores Mobiliários.</t>
  </si>
  <si>
    <t>Ativa Investimentos S/A Corretora de Títulos, Câmbio e Valores; XP 
Investimentos Corretora de Câmbio, Títulos e Valores Mobiliários S/A.</t>
  </si>
  <si>
    <t>FIAGRO GLPG</t>
  </si>
  <si>
    <t>RB Investimentos Distribuidora de Títulos e Valores Mobiliarios Ltda, Safra Distribuidora de Títulos e Valores Mobiliarios Ltda, e Ativa Investimentos S/A Corretora de 
Títulos, Câmbio e Valores.</t>
  </si>
  <si>
    <t>GCRA</t>
  </si>
  <si>
    <t>FII SMRE</t>
  </si>
  <si>
    <t>SMRE</t>
  </si>
  <si>
    <t xml:space="preserve">	1.052.098</t>
  </si>
  <si>
    <t>BTRA</t>
  </si>
  <si>
    <t>FII BTG TAGR</t>
  </si>
  <si>
    <t>FII ALIANZAC</t>
  </si>
  <si>
    <t>ALZC</t>
  </si>
  <si>
    <t>XP Investimentos Corretora de Câmbio, Títulos e Valores Mobiliários S/A; Terra Investimentos Distribuidora de Títulos e Valores Mobiliários Ltda.</t>
  </si>
  <si>
    <t>IAAG</t>
  </si>
  <si>
    <t>FIAGRO IAAG</t>
  </si>
  <si>
    <t>INTER DISTRIBUIDORA DE TÍTULOS E VALORES MOBILIÁRIOS LTDA.; XP INVESTIMENTOS CCTVM; NECTON INVESTIMENTOS SP.</t>
  </si>
  <si>
    <t>FII REC LOG</t>
  </si>
  <si>
    <t>RELG</t>
  </si>
  <si>
    <t>FII BTG AGRO</t>
  </si>
  <si>
    <t>BTAL</t>
  </si>
  <si>
    <t>FII BLUE LOG</t>
  </si>
  <si>
    <t>BLMG</t>
  </si>
  <si>
    <t xml:space="preserve">Mirae Asset (Brasil) Corretora de Câmbio, Títulos e Valores 
Mobiliários Ltda. e XP Investimentos Corretora de Câmbio, Títulos e Valores Mobiliários 
S.A. </t>
  </si>
  <si>
    <t>FIC FI BODI</t>
  </si>
  <si>
    <t>BODI</t>
  </si>
  <si>
    <t>BODB</t>
  </si>
  <si>
    <t>FIC FI BCNA</t>
  </si>
  <si>
    <t>FII EMET</t>
  </si>
  <si>
    <t>EMET</t>
  </si>
  <si>
    <t>FII HOFFICEI</t>
  </si>
  <si>
    <t>HOFC</t>
  </si>
  <si>
    <t xml:space="preserve"> Ativa Investimentos S/A Corretora de Títulos, Câmbio e Valores; e XP Investimentos Corretora de Câmbio, Títulos e Valores Mobiliários S/A </t>
  </si>
  <si>
    <t>FII TRUEMULT</t>
  </si>
  <si>
    <t>TRUE</t>
  </si>
  <si>
    <t>Mirae Asset (Brasil) Corretora de Câmbio, Títulos e  
Valores Mobiliários Ltda</t>
  </si>
  <si>
    <t>FII ALIANZA</t>
  </si>
  <si>
    <t>ALZR</t>
  </si>
  <si>
    <t xml:space="preserve">BTG Pactual Corretora de Títulos e Valores Mobiliários S.A., XP Investimentos 
Corretora de Câmbio, Títulos e Valores Mobiliários S/A e Terra Investimentos Distribuidora de Títulos e 
Valores Mobiliários Ltda;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</si>
</sst>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4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3" tint="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/>
      <right style="thin">
        <color indexed="64"/>
      </right>
      <top style="thick">
        <color theme="0"/>
      </top>
      <bottom/>
      <diagonal/>
    </border>
    <border>
      <left style="thin">
        <color indexed="64"/>
      </left>
      <right style="thick">
        <color theme="0"/>
      </right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theme="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2" xfId="0" applyBorder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4" fillId="0" borderId="1" xfId="2" applyFill="1" applyBorder="1"/>
    <xf numFmtId="14" fontId="0" fillId="0" borderId="1" xfId="0" applyNumberFormat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/>
    <xf numFmtId="9" fontId="0" fillId="0" borderId="1" xfId="1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4" fillId="0" borderId="1" xfId="2" applyFill="1" applyBorder="1" applyAlignment="1">
      <alignment horizontal="center" vertical="center"/>
    </xf>
    <xf numFmtId="0" fontId="4" fillId="0" borderId="1" xfId="2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4" fillId="0" borderId="1" xfId="2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6" xfId="0" applyBorder="1" applyAlignment="1">
      <alignment horizontal="center" vertical="center"/>
    </xf>
    <xf numFmtId="14" fontId="0" fillId="0" borderId="16" xfId="0" applyNumberFormat="1" applyBorder="1" applyAlignment="1">
      <alignment horizontal="center" vertical="center"/>
    </xf>
    <xf numFmtId="0" fontId="4" fillId="0" borderId="16" xfId="2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9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3">
    <cellStyle name="Hiperlink" xfId="2" builtinId="8"/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net.bmfbovespa.com.br/fnet/publico/visualizarDocumento?id=1050761&amp;cvm=true" TargetMode="External"/><Relationship Id="rId13" Type="http://schemas.openxmlformats.org/officeDocument/2006/relationships/hyperlink" Target="https://www.b3.com.br/pt_br/produtos-e-servicos/negociacao/renda-fixa/fundos-de-investimentos/fi-infra/fi-infra-listados/" TargetMode="External"/><Relationship Id="rId18" Type="http://schemas.openxmlformats.org/officeDocument/2006/relationships/hyperlink" Target="https://fnet.bmfbovespa.com.br/fnet/publico/visualizarDocumento?id=1214348&amp;cvm=true" TargetMode="External"/><Relationship Id="rId3" Type="http://schemas.openxmlformats.org/officeDocument/2006/relationships/hyperlink" Target="https://fnet.bmfbovespa.com.br/fnet/publico/visualizarDocumento?id=988761&amp;cvm=true" TargetMode="External"/><Relationship Id="rId7" Type="http://schemas.openxmlformats.org/officeDocument/2006/relationships/hyperlink" Target="https://fnet.bmfbovespa.com.br/fnet/publico/visualizarDocumento?id=1046150&amp;cvm=true" TargetMode="External"/><Relationship Id="rId12" Type="http://schemas.openxmlformats.org/officeDocument/2006/relationships/hyperlink" Target="https://fnet.bmfbovespa.com.br/fnet/publico/visualizarDocumento?id=1119739&amp;cvm=true" TargetMode="External"/><Relationship Id="rId17" Type="http://schemas.openxmlformats.org/officeDocument/2006/relationships/hyperlink" Target="https://fnet.bmfbovespa.com.br/fnet/publico/visualizarDocumento?id=1208069&amp;cvm=true" TargetMode="External"/><Relationship Id="rId2" Type="http://schemas.openxmlformats.org/officeDocument/2006/relationships/hyperlink" Target="https://www.b3.com.br/pt_br/produtos-e-servicos/negociacao/renda-fixa/fundos-de-investimentos/fi-infra/fi-infra-listados/" TargetMode="External"/><Relationship Id="rId16" Type="http://schemas.openxmlformats.org/officeDocument/2006/relationships/hyperlink" Target="https://fnet.bmfbovespa.com.br/fnet/publico/visualizarDocumento?id=1204380&amp;cvm=true" TargetMode="External"/><Relationship Id="rId1" Type="http://schemas.openxmlformats.org/officeDocument/2006/relationships/hyperlink" Target="https://fnet.bmfbovespa.com.br/fnet/publico/visualizarDocumento?id=958701&amp;cvm=true" TargetMode="External"/><Relationship Id="rId6" Type="http://schemas.openxmlformats.org/officeDocument/2006/relationships/hyperlink" Target="https://fnet.bmfbovespa.com.br/fnet/publico/visualizarDocumento?id=1025295&amp;cvm=true" TargetMode="External"/><Relationship Id="rId11" Type="http://schemas.openxmlformats.org/officeDocument/2006/relationships/hyperlink" Target="https://fnet.bmfbovespa.com.br/fnet/publico/visualizarDocumento?id=1099068&amp;cvm=true" TargetMode="External"/><Relationship Id="rId5" Type="http://schemas.openxmlformats.org/officeDocument/2006/relationships/hyperlink" Target="https://fnet.bmfbovespa.com.br/fnet/publico/visualizarDocumento?id=1009988&amp;cvm=true" TargetMode="External"/><Relationship Id="rId15" Type="http://schemas.openxmlformats.org/officeDocument/2006/relationships/hyperlink" Target="https://fnet.bmfbovespa.com.br/fnet/publico/visualizarDocumento?id=1211444&amp;cvm=true" TargetMode="External"/><Relationship Id="rId10" Type="http://schemas.openxmlformats.org/officeDocument/2006/relationships/hyperlink" Target="https://fnet.bmfbovespa.com.br/fnet/publico/visualizarDocumento?id=1066184&amp;cvm=true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fnet.bmfbovespa.com.br/fnet/publico/visualizarDocumento?id=993586&amp;cvm=true" TargetMode="External"/><Relationship Id="rId9" Type="http://schemas.openxmlformats.org/officeDocument/2006/relationships/hyperlink" Target="https://fnet.bmfbovespa.com.br/fnet/publico/visualizarDocumento?id=1053578&amp;cvm=true" TargetMode="External"/><Relationship Id="rId14" Type="http://schemas.openxmlformats.org/officeDocument/2006/relationships/hyperlink" Target="https://sistemaswebb3-listados.b3.com.br/fundsListedPage/funds-main/27/BODB/fi-infra/funds-detail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3.com.br/pt_br/produtos-e-servicos/negociacao/renda-variavel/fundos-de-investimentos/fi-infra/fi-infra-listados/" TargetMode="External"/><Relationship Id="rId2" Type="http://schemas.openxmlformats.org/officeDocument/2006/relationships/hyperlink" Target="https://www.b3.com.br/pt_br/produtos-e-servicos/negociacao/renda-variavel/fundos-de-investimentos/fi-infra/fi-infra-listados/" TargetMode="External"/><Relationship Id="rId1" Type="http://schemas.openxmlformats.org/officeDocument/2006/relationships/hyperlink" Target="https://www.b3.com.br/pt_br/produtos-e-servicos/negociacao/renda-variavel/fundos-de-investimentos/fi-infra/fi-infra-listados/" TargetMode="External"/><Relationship Id="rId4" Type="http://schemas.openxmlformats.org/officeDocument/2006/relationships/hyperlink" Target="https://fnet.bmfbovespa.com.br/fnet/publico/visualizarDocumento?id=1040219&amp;cvm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0B23F-78B7-4404-ADDD-0E3BAEEBDD47}">
  <sheetPr filterMode="1"/>
  <dimension ref="A1:I22"/>
  <sheetViews>
    <sheetView showGridLines="0" showRowColHeaders="0" tabSelected="1" topLeftCell="A13" zoomScale="80" zoomScaleNormal="80" workbookViewId="0">
      <selection activeCell="F32" sqref="F32"/>
    </sheetView>
  </sheetViews>
  <sheetFormatPr defaultRowHeight="14.5" x14ac:dyDescent="0.35"/>
  <cols>
    <col min="1" max="1" width="11.7265625" bestFit="1" customWidth="1"/>
    <col min="2" max="2" width="5.7265625" bestFit="1" customWidth="1"/>
    <col min="3" max="3" width="16.26953125" bestFit="1" customWidth="1"/>
    <col min="4" max="4" width="16.26953125" customWidth="1"/>
    <col min="5" max="6" width="10.6328125" bestFit="1" customWidth="1"/>
    <col min="7" max="7" width="17.81640625" bestFit="1" customWidth="1"/>
    <col min="8" max="8" width="29.453125" bestFit="1" customWidth="1"/>
    <col min="9" max="9" width="48.90625" bestFit="1" customWidth="1"/>
  </cols>
  <sheetData>
    <row r="1" spans="1:9" ht="18.5" x14ac:dyDescent="0.35">
      <c r="A1" s="30" t="s">
        <v>0</v>
      </c>
      <c r="B1" s="31"/>
      <c r="C1" s="31"/>
      <c r="D1" s="31"/>
      <c r="E1" s="31"/>
      <c r="F1" s="31"/>
      <c r="G1" s="31"/>
      <c r="H1" s="31"/>
      <c r="I1" s="32"/>
    </row>
    <row r="2" spans="1:9" ht="4.5" customHeight="1" thickBot="1" x14ac:dyDescent="0.4">
      <c r="A2" s="4"/>
      <c r="B2" s="1"/>
      <c r="C2" s="1"/>
      <c r="D2" s="1"/>
      <c r="E2" s="1"/>
      <c r="F2" s="1"/>
      <c r="G2" s="1"/>
      <c r="H2" s="1"/>
      <c r="I2" s="3"/>
    </row>
    <row r="3" spans="1:9" ht="15.5" thickTop="1" thickBot="1" x14ac:dyDescent="0.4">
      <c r="A3" s="39" t="s">
        <v>2</v>
      </c>
      <c r="B3" s="39" t="s">
        <v>10</v>
      </c>
      <c r="C3" s="39" t="s">
        <v>3</v>
      </c>
      <c r="D3" s="33" t="s">
        <v>15</v>
      </c>
      <c r="E3" s="37" t="s">
        <v>1</v>
      </c>
      <c r="F3" s="38"/>
      <c r="G3" s="39" t="s">
        <v>9</v>
      </c>
      <c r="H3" s="35" t="s">
        <v>16</v>
      </c>
      <c r="I3" s="41" t="s">
        <v>6</v>
      </c>
    </row>
    <row r="4" spans="1:9" ht="15" thickTop="1" x14ac:dyDescent="0.35">
      <c r="A4" s="40"/>
      <c r="B4" s="40"/>
      <c r="C4" s="40"/>
      <c r="D4" s="34"/>
      <c r="E4" s="14" t="s">
        <v>4</v>
      </c>
      <c r="F4" s="14" t="s">
        <v>5</v>
      </c>
      <c r="G4" s="40"/>
      <c r="H4" s="36"/>
      <c r="I4" s="42"/>
    </row>
    <row r="5" spans="1:9" x14ac:dyDescent="0.35">
      <c r="A5" s="11" t="s">
        <v>20</v>
      </c>
      <c r="B5" s="11" t="s">
        <v>21</v>
      </c>
      <c r="C5" s="9">
        <v>45903</v>
      </c>
      <c r="D5" s="17" t="s">
        <v>17</v>
      </c>
      <c r="E5" s="9">
        <v>45918</v>
      </c>
      <c r="F5" s="9">
        <v>46283</v>
      </c>
      <c r="G5" s="15">
        <v>474128</v>
      </c>
      <c r="H5" s="13">
        <f>G5/4741286</f>
        <v>9.9999873452054994E-2</v>
      </c>
      <c r="I5" s="11" t="s">
        <v>22</v>
      </c>
    </row>
    <row r="6" spans="1:9" ht="29" x14ac:dyDescent="0.35">
      <c r="A6" s="11" t="s">
        <v>23</v>
      </c>
      <c r="B6" s="11" t="s">
        <v>24</v>
      </c>
      <c r="C6" s="9">
        <v>45911</v>
      </c>
      <c r="D6" s="17" t="s">
        <v>17</v>
      </c>
      <c r="E6" s="21">
        <v>45926</v>
      </c>
      <c r="F6" s="9">
        <v>46289</v>
      </c>
      <c r="G6" s="15">
        <v>4508144</v>
      </c>
      <c r="H6" s="20">
        <v>0.1</v>
      </c>
      <c r="I6" s="19" t="s">
        <v>25</v>
      </c>
    </row>
    <row r="7" spans="1:9" ht="58" x14ac:dyDescent="0.35">
      <c r="A7" s="11" t="s">
        <v>33</v>
      </c>
      <c r="B7" s="11" t="s">
        <v>35</v>
      </c>
      <c r="C7" s="9">
        <v>45961</v>
      </c>
      <c r="D7" s="17" t="s">
        <v>17</v>
      </c>
      <c r="E7" s="9">
        <v>45975</v>
      </c>
      <c r="F7" s="9">
        <v>46340</v>
      </c>
      <c r="G7" s="15">
        <v>175086</v>
      </c>
      <c r="H7" s="20">
        <v>0.1</v>
      </c>
      <c r="I7" s="19" t="s">
        <v>34</v>
      </c>
    </row>
    <row r="8" spans="1:9" ht="58" x14ac:dyDescent="0.35">
      <c r="A8" s="11" t="s">
        <v>28</v>
      </c>
      <c r="B8" s="11" t="s">
        <v>29</v>
      </c>
      <c r="C8" s="9">
        <v>45939</v>
      </c>
      <c r="D8" s="17" t="s">
        <v>17</v>
      </c>
      <c r="E8" s="9">
        <v>45964</v>
      </c>
      <c r="F8" s="9">
        <v>46329</v>
      </c>
      <c r="G8" s="15">
        <v>901117</v>
      </c>
      <c r="H8" s="20">
        <v>0.1</v>
      </c>
      <c r="I8" s="19" t="s">
        <v>30</v>
      </c>
    </row>
    <row r="9" spans="1:9" ht="58" x14ac:dyDescent="0.35">
      <c r="A9" s="11" t="s">
        <v>18</v>
      </c>
      <c r="B9" s="11" t="s">
        <v>19</v>
      </c>
      <c r="C9" s="9">
        <v>45873</v>
      </c>
      <c r="D9" s="17" t="s">
        <v>17</v>
      </c>
      <c r="E9" s="9">
        <v>45887</v>
      </c>
      <c r="F9" s="9">
        <v>46237</v>
      </c>
      <c r="G9" s="18">
        <v>11523000</v>
      </c>
      <c r="H9" s="13">
        <f>G9/230460000</f>
        <v>0.05</v>
      </c>
      <c r="I9" s="19" t="s">
        <v>32</v>
      </c>
    </row>
    <row r="10" spans="1:9" ht="58" x14ac:dyDescent="0.35">
      <c r="A10" s="11" t="s">
        <v>27</v>
      </c>
      <c r="B10" s="11" t="s">
        <v>26</v>
      </c>
      <c r="C10" s="9">
        <v>45912</v>
      </c>
      <c r="D10" s="17" t="s">
        <v>17</v>
      </c>
      <c r="E10" s="9">
        <v>45929</v>
      </c>
      <c r="F10" s="9">
        <v>46294</v>
      </c>
      <c r="G10" s="15">
        <v>113070</v>
      </c>
      <c r="H10" s="20">
        <v>0.1</v>
      </c>
      <c r="I10" s="19" t="s">
        <v>31</v>
      </c>
    </row>
    <row r="11" spans="1:9" x14ac:dyDescent="0.35">
      <c r="A11" s="5" t="s">
        <v>40</v>
      </c>
      <c r="B11" s="5" t="s">
        <v>39</v>
      </c>
      <c r="C11" s="6">
        <v>45985</v>
      </c>
      <c r="D11" s="22" t="s">
        <v>17</v>
      </c>
      <c r="E11" s="6">
        <v>46000</v>
      </c>
      <c r="F11" s="6">
        <v>46365</v>
      </c>
      <c r="G11" s="15">
        <v>336455</v>
      </c>
      <c r="H11" s="23">
        <v>0.1</v>
      </c>
      <c r="I11" s="5" t="s">
        <v>7</v>
      </c>
    </row>
    <row r="12" spans="1:9" ht="43.5" x14ac:dyDescent="0.35">
      <c r="A12" s="11" t="s">
        <v>41</v>
      </c>
      <c r="B12" s="11" t="s">
        <v>42</v>
      </c>
      <c r="C12" s="9">
        <v>45989</v>
      </c>
      <c r="D12" s="17" t="s">
        <v>17</v>
      </c>
      <c r="E12" s="9">
        <v>46003</v>
      </c>
      <c r="F12" s="9">
        <v>46367</v>
      </c>
      <c r="G12" s="15">
        <v>2005023</v>
      </c>
      <c r="H12" s="20">
        <v>0.1</v>
      </c>
      <c r="I12" s="19" t="s">
        <v>43</v>
      </c>
    </row>
    <row r="13" spans="1:9" ht="43.5" x14ac:dyDescent="0.35">
      <c r="A13" s="11" t="s">
        <v>45</v>
      </c>
      <c r="B13" s="11" t="s">
        <v>44</v>
      </c>
      <c r="C13" s="9">
        <v>45996</v>
      </c>
      <c r="D13" s="17" t="s">
        <v>17</v>
      </c>
      <c r="E13" s="9">
        <v>46009</v>
      </c>
      <c r="F13" s="9">
        <v>46374</v>
      </c>
      <c r="G13" s="15">
        <v>1045417</v>
      </c>
      <c r="H13" s="20">
        <v>0.1</v>
      </c>
      <c r="I13" s="19" t="s">
        <v>46</v>
      </c>
    </row>
    <row r="14" spans="1:9" hidden="1" x14ac:dyDescent="0.35">
      <c r="A14" s="24" t="s">
        <v>47</v>
      </c>
      <c r="B14" s="24" t="s">
        <v>48</v>
      </c>
      <c r="C14" s="25">
        <v>46009</v>
      </c>
      <c r="D14" s="26" t="s">
        <v>17</v>
      </c>
      <c r="E14" s="25">
        <v>46024</v>
      </c>
      <c r="F14" s="25">
        <v>46373</v>
      </c>
      <c r="G14" s="27">
        <v>133456</v>
      </c>
      <c r="H14" s="28">
        <v>0.1</v>
      </c>
      <c r="I14" s="29"/>
    </row>
    <row r="15" spans="1:9" hidden="1" x14ac:dyDescent="0.35">
      <c r="A15" s="11" t="s">
        <v>49</v>
      </c>
      <c r="B15" s="11" t="s">
        <v>50</v>
      </c>
      <c r="C15" s="9">
        <v>46055</v>
      </c>
      <c r="D15" s="17" t="s">
        <v>17</v>
      </c>
      <c r="E15" s="9">
        <v>46071</v>
      </c>
      <c r="F15" s="9">
        <v>46436</v>
      </c>
      <c r="G15" s="15">
        <v>598273</v>
      </c>
      <c r="H15" s="20">
        <v>0.1</v>
      </c>
      <c r="I15" s="19" t="s">
        <v>7</v>
      </c>
    </row>
    <row r="16" spans="1:9" ht="58" hidden="1" x14ac:dyDescent="0.35">
      <c r="A16" s="11" t="s">
        <v>51</v>
      </c>
      <c r="B16" s="11" t="s">
        <v>52</v>
      </c>
      <c r="C16" s="9">
        <v>46072</v>
      </c>
      <c r="D16" s="17" t="s">
        <v>17</v>
      </c>
      <c r="E16" s="9">
        <v>46086</v>
      </c>
      <c r="F16" s="9">
        <v>46451</v>
      </c>
      <c r="G16" s="15">
        <v>467454</v>
      </c>
      <c r="H16" s="20">
        <v>0.1</v>
      </c>
      <c r="I16" s="19" t="s">
        <v>53</v>
      </c>
    </row>
    <row r="17" spans="1:9" hidden="1" x14ac:dyDescent="0.35">
      <c r="A17" s="11" t="s">
        <v>54</v>
      </c>
      <c r="B17" s="11" t="s">
        <v>55</v>
      </c>
      <c r="C17" s="9">
        <v>46111</v>
      </c>
      <c r="D17" s="17" t="s">
        <v>17</v>
      </c>
      <c r="E17" s="9">
        <v>46126</v>
      </c>
      <c r="F17" s="9">
        <v>46491</v>
      </c>
      <c r="G17" s="15">
        <v>2788271</v>
      </c>
      <c r="H17" s="20">
        <v>0.1</v>
      </c>
      <c r="I17" s="19"/>
    </row>
    <row r="18" spans="1:9" x14ac:dyDescent="0.35">
      <c r="A18" s="11" t="s">
        <v>57</v>
      </c>
      <c r="B18" s="11" t="s">
        <v>56</v>
      </c>
      <c r="C18" s="9">
        <v>46153</v>
      </c>
      <c r="D18" s="17" t="s">
        <v>17</v>
      </c>
      <c r="E18" s="9">
        <v>46167</v>
      </c>
      <c r="F18" s="9">
        <v>46532</v>
      </c>
      <c r="G18" s="15">
        <v>6487710</v>
      </c>
      <c r="H18" s="20">
        <v>0.1</v>
      </c>
      <c r="I18" s="11"/>
    </row>
    <row r="19" spans="1:9" ht="43.5" x14ac:dyDescent="0.35">
      <c r="A19" s="11" t="s">
        <v>60</v>
      </c>
      <c r="B19" s="11" t="s">
        <v>61</v>
      </c>
      <c r="C19" s="9">
        <v>46169</v>
      </c>
      <c r="D19" s="17" t="s">
        <v>17</v>
      </c>
      <c r="E19" s="9">
        <v>46184</v>
      </c>
      <c r="F19" s="9">
        <v>46534</v>
      </c>
      <c r="G19" s="15">
        <v>377900</v>
      </c>
      <c r="H19" s="20">
        <v>0.1</v>
      </c>
      <c r="I19" s="19" t="s">
        <v>62</v>
      </c>
    </row>
    <row r="20" spans="1:9" ht="29" x14ac:dyDescent="0.35">
      <c r="A20" s="11" t="s">
        <v>63</v>
      </c>
      <c r="B20" s="11" t="s">
        <v>64</v>
      </c>
      <c r="C20" s="9">
        <v>46171</v>
      </c>
      <c r="D20" s="17" t="s">
        <v>17</v>
      </c>
      <c r="E20" s="9">
        <v>46185</v>
      </c>
      <c r="F20" s="9">
        <v>46549</v>
      </c>
      <c r="G20" s="15">
        <v>248128</v>
      </c>
      <c r="H20" s="20">
        <v>0.1</v>
      </c>
      <c r="I20" s="19" t="s">
        <v>65</v>
      </c>
    </row>
    <row r="21" spans="1:9" x14ac:dyDescent="0.35">
      <c r="A21" s="11" t="s">
        <v>58</v>
      </c>
      <c r="B21" s="11" t="s">
        <v>59</v>
      </c>
      <c r="C21" s="9">
        <v>46175</v>
      </c>
      <c r="D21" s="17" t="s">
        <v>17</v>
      </c>
      <c r="E21" s="9">
        <v>46189</v>
      </c>
      <c r="F21" s="9">
        <v>46553</v>
      </c>
      <c r="G21" s="15">
        <v>500000</v>
      </c>
      <c r="H21" s="20">
        <v>0.1</v>
      </c>
      <c r="I21" s="11"/>
    </row>
    <row r="22" spans="1:9" ht="72.5" x14ac:dyDescent="0.35">
      <c r="A22" s="44" t="s">
        <v>66</v>
      </c>
      <c r="B22" s="11" t="s">
        <v>67</v>
      </c>
      <c r="C22" s="9">
        <v>46181</v>
      </c>
      <c r="D22" s="17" t="s">
        <v>17</v>
      </c>
      <c r="E22" s="9">
        <v>46195</v>
      </c>
      <c r="F22" s="9">
        <v>46559</v>
      </c>
      <c r="G22" s="15">
        <v>16451225</v>
      </c>
      <c r="H22" s="20">
        <v>0.1</v>
      </c>
      <c r="I22" s="19" t="s">
        <v>68</v>
      </c>
    </row>
  </sheetData>
  <autoFilter ref="A3:I18" xr:uid="{2F90B23F-78B7-4404-ADDD-0E3BAEEBDD47}">
    <filterColumn colId="4" showButton="0">
      <filters>
        <filter val="Início"/>
        <dateGroupItem year="2026" month="5" dateTimeGrouping="month"/>
        <dateGroupItem year="2025" dateTimeGrouping="year"/>
      </filters>
    </filterColumn>
    <sortState xmlns:xlrd2="http://schemas.microsoft.com/office/spreadsheetml/2017/richdata2" ref="A6:I12">
      <sortCondition ref="A3:A4"/>
    </sortState>
  </autoFilter>
  <mergeCells count="9">
    <mergeCell ref="A1:I1"/>
    <mergeCell ref="D3:D4"/>
    <mergeCell ref="H3:H4"/>
    <mergeCell ref="E3:F3"/>
    <mergeCell ref="A3:A4"/>
    <mergeCell ref="B3:B4"/>
    <mergeCell ref="G3:G4"/>
    <mergeCell ref="I3:I4"/>
    <mergeCell ref="C3:C4"/>
  </mergeCells>
  <hyperlinks>
    <hyperlink ref="D9" r:id="rId1" xr:uid="{95C75534-D41D-4A71-87B1-42C2267D839B}"/>
    <hyperlink ref="D5" r:id="rId2" xr:uid="{0951F415-302A-4E24-B651-DCCE55239FD5}"/>
    <hyperlink ref="D6" r:id="rId3" xr:uid="{22AB98D4-04A5-406E-AC07-DD71AFF501DD}"/>
    <hyperlink ref="D10" r:id="rId4" xr:uid="{EFD9230F-946F-4E5E-AE60-731F4D060BED}"/>
    <hyperlink ref="D8" r:id="rId5" display="https://fnet.bmfbovespa.com.br/fnet/publico/visualizarDocumento?id=1009988&amp;cvm=true" xr:uid="{7ACC39F9-7BFF-4F94-AB27-59542E721FA4}"/>
    <hyperlink ref="D7" r:id="rId6" xr:uid="{A19129C1-6567-41C8-94E5-65A4781E5883}"/>
    <hyperlink ref="D11" r:id="rId7" display="https://fnet.bmfbovespa.com.br/fnet/publico/visualizarDocumento?id=1046150&amp;cvm=true" xr:uid="{30A4CC4B-997F-4BF9-832C-AB395BD7687E}"/>
    <hyperlink ref="D12" r:id="rId8" display="https://fnet.bmfbovespa.com.br/fnet/publico/visualizarDocumento?id=1050761&amp;cvm=true" xr:uid="{6C675EC7-FF47-4BD0-91DD-1569662CDDC2}"/>
    <hyperlink ref="D13" r:id="rId9" display="https://fnet.bmfbovespa.com.br/fnet/publico/visualizarDocumento?id=1053578&amp;cvm=true" xr:uid="{7BDB468A-512E-4348-98A1-3D239C429111}"/>
    <hyperlink ref="D14" r:id="rId10" display="https://fnet.bmfbovespa.com.br/fnet/publico/visualizarDocumento?id=1066184&amp;cvm=true" xr:uid="{2EAB1756-9BC8-4E96-95D0-2C17FAD4D85D}"/>
    <hyperlink ref="D15" r:id="rId11" display="https://fnet.bmfbovespa.com.br/fnet/publico/visualizarDocumento?id=1099068&amp;cvm=true" xr:uid="{CEBB6D83-7C13-4DDB-AF0D-9D5705EC703B}"/>
    <hyperlink ref="D16" r:id="rId12" display="https://fnet.bmfbovespa.com.br/fnet/publico/visualizarDocumento?id=1119739&amp;cvm=true" xr:uid="{B8B44078-F367-4C72-A87C-44D48352BACC}"/>
    <hyperlink ref="D17" r:id="rId13" display="https://www.b3.com.br/pt_br/produtos-e-servicos/negociacao/renda-fixa/fundos-de-investimentos/fi-infra/fi-infra-listados/" xr:uid="{F2D77711-317E-4AF2-85D3-F5EE9DCF0CF7}"/>
    <hyperlink ref="D18" r:id="rId14" xr:uid="{2AFFF238-5240-4549-85B9-A69AFF2BB0B3}"/>
    <hyperlink ref="D21" r:id="rId15" xr:uid="{F9602201-2B71-4C0D-8D69-E9F0C2B58508}"/>
    <hyperlink ref="D19" r:id="rId16" xr:uid="{D8EDB906-B695-4CB1-AB30-9E2A3ABC03A5}"/>
    <hyperlink ref="D20" r:id="rId17" xr:uid="{510CA635-262A-406C-9DA3-6688394B9728}"/>
    <hyperlink ref="D22" r:id="rId18" xr:uid="{8877E2B4-5DBD-4C94-A7E4-40A3B010F5AC}"/>
  </hyperlinks>
  <pageMargins left="0.511811024" right="0.511811024" top="0.78740157499999996" bottom="0.78740157499999996" header="0.31496062000000002" footer="0.31496062000000002"/>
  <pageSetup paperSize="9" orientation="portrait" r:id="rId19"/>
  <headerFooter>
    <oddFooter>&amp;C_x000D_&amp;1#&amp;"Calibri"&amp;10&amp;K000000 INFORMAÇÃO INTERNA – INTERNAL INFORMATION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F6834-AC69-4513-AC61-872D1CE7C59D}">
  <dimension ref="A1:I10"/>
  <sheetViews>
    <sheetView showGridLines="0" showRowColHeaders="0" workbookViewId="0">
      <selection activeCell="D11" sqref="D11:D12"/>
    </sheetView>
  </sheetViews>
  <sheetFormatPr defaultRowHeight="14.5" x14ac:dyDescent="0.35"/>
  <cols>
    <col min="1" max="1" width="11.7265625" bestFit="1" customWidth="1"/>
    <col min="2" max="2" width="5.7265625" bestFit="1" customWidth="1"/>
    <col min="3" max="3" width="16.26953125" bestFit="1" customWidth="1"/>
    <col min="4" max="4" width="16.26953125" customWidth="1"/>
    <col min="5" max="6" width="10.6328125" bestFit="1" customWidth="1"/>
    <col min="7" max="7" width="17.81640625" bestFit="1" customWidth="1"/>
    <col min="8" max="8" width="29.453125" bestFit="1" customWidth="1"/>
    <col min="9" max="9" width="48.90625" bestFit="1" customWidth="1"/>
  </cols>
  <sheetData>
    <row r="1" spans="1:9" ht="18.5" x14ac:dyDescent="0.35">
      <c r="A1" s="30" t="s">
        <v>0</v>
      </c>
      <c r="B1" s="31"/>
      <c r="C1" s="31"/>
      <c r="D1" s="31"/>
      <c r="E1" s="31"/>
      <c r="F1" s="31"/>
      <c r="G1" s="31"/>
      <c r="H1" s="31"/>
      <c r="I1" s="32"/>
    </row>
    <row r="2" spans="1:9" ht="4.5" customHeight="1" thickBot="1" x14ac:dyDescent="0.4">
      <c r="A2" s="4"/>
      <c r="B2" s="1"/>
      <c r="C2" s="1"/>
      <c r="D2" s="1"/>
      <c r="E2" s="1"/>
      <c r="F2" s="1"/>
      <c r="G2" s="1"/>
      <c r="H2" s="1"/>
      <c r="I2" s="3"/>
    </row>
    <row r="3" spans="1:9" ht="15.5" thickTop="1" thickBot="1" x14ac:dyDescent="0.4">
      <c r="A3" s="39" t="s">
        <v>2</v>
      </c>
      <c r="B3" s="39" t="s">
        <v>10</v>
      </c>
      <c r="C3" s="39" t="s">
        <v>3</v>
      </c>
      <c r="D3" s="33" t="s">
        <v>15</v>
      </c>
      <c r="E3" s="37" t="s">
        <v>1</v>
      </c>
      <c r="F3" s="38"/>
      <c r="G3" s="39" t="s">
        <v>9</v>
      </c>
      <c r="H3" s="35" t="s">
        <v>16</v>
      </c>
      <c r="I3" s="41" t="s">
        <v>6</v>
      </c>
    </row>
    <row r="4" spans="1:9" ht="15" thickTop="1" x14ac:dyDescent="0.35">
      <c r="A4" s="43"/>
      <c r="B4" s="43"/>
      <c r="C4" s="40"/>
      <c r="D4" s="34"/>
      <c r="E4" s="10" t="s">
        <v>4</v>
      </c>
      <c r="F4" s="10" t="s">
        <v>5</v>
      </c>
      <c r="G4" s="43"/>
      <c r="H4" s="36"/>
      <c r="I4" s="42"/>
    </row>
    <row r="5" spans="1:9" x14ac:dyDescent="0.35">
      <c r="A5" s="5" t="s">
        <v>14</v>
      </c>
      <c r="B5" s="5" t="s">
        <v>13</v>
      </c>
      <c r="C5" s="6">
        <v>45632</v>
      </c>
      <c r="D5" s="8" t="s">
        <v>17</v>
      </c>
      <c r="E5" s="6">
        <v>45639</v>
      </c>
      <c r="F5" s="6">
        <v>45730</v>
      </c>
      <c r="G5" s="7">
        <v>525000</v>
      </c>
      <c r="H5" s="13">
        <f>(525000/13736413)</f>
        <v>3.8219584690704918E-2</v>
      </c>
      <c r="I5" s="5" t="s">
        <v>8</v>
      </c>
    </row>
    <row r="6" spans="1:9" x14ac:dyDescent="0.35">
      <c r="A6" s="5" t="s">
        <v>12</v>
      </c>
      <c r="B6" s="5" t="s">
        <v>11</v>
      </c>
      <c r="C6" s="6">
        <v>44984</v>
      </c>
      <c r="D6" s="8" t="s">
        <v>17</v>
      </c>
      <c r="E6" s="6">
        <v>44998</v>
      </c>
      <c r="F6" s="6">
        <v>45289</v>
      </c>
      <c r="G6" s="7">
        <v>820296</v>
      </c>
      <c r="H6" s="13">
        <f>G6/8202967</f>
        <v>9.9999914665023032E-2</v>
      </c>
      <c r="I6" s="5" t="s">
        <v>7</v>
      </c>
    </row>
    <row r="7" spans="1:9" x14ac:dyDescent="0.35">
      <c r="A7" s="11" t="s">
        <v>12</v>
      </c>
      <c r="B7" s="11" t="s">
        <v>11</v>
      </c>
      <c r="C7" s="9">
        <v>45506</v>
      </c>
      <c r="D7" s="16" t="s">
        <v>17</v>
      </c>
      <c r="E7" s="9">
        <v>45523</v>
      </c>
      <c r="F7" s="9">
        <v>45888</v>
      </c>
      <c r="G7" s="15">
        <v>1833812</v>
      </c>
      <c r="H7" s="13">
        <f>1833812/18338117</f>
        <v>0.10000001635936775</v>
      </c>
      <c r="I7" s="11" t="s">
        <v>7</v>
      </c>
    </row>
    <row r="8" spans="1:9" x14ac:dyDescent="0.35">
      <c r="A8" s="5" t="s">
        <v>36</v>
      </c>
      <c r="B8" s="5" t="s">
        <v>37</v>
      </c>
      <c r="C8" s="6">
        <v>45975</v>
      </c>
      <c r="D8" s="22" t="s">
        <v>17</v>
      </c>
      <c r="E8" s="6">
        <v>45992</v>
      </c>
      <c r="F8" s="6">
        <v>46055</v>
      </c>
      <c r="G8" s="5" t="s">
        <v>38</v>
      </c>
      <c r="H8" s="23">
        <v>0.1</v>
      </c>
      <c r="I8" s="5"/>
    </row>
    <row r="9" spans="1:9" x14ac:dyDescent="0.35">
      <c r="G9" s="2"/>
    </row>
    <row r="10" spans="1:9" x14ac:dyDescent="0.35">
      <c r="H10" s="12"/>
    </row>
  </sheetData>
  <mergeCells count="9">
    <mergeCell ref="A1:I1"/>
    <mergeCell ref="A3:A4"/>
    <mergeCell ref="B3:B4"/>
    <mergeCell ref="C3:C4"/>
    <mergeCell ref="D3:D4"/>
    <mergeCell ref="E3:F3"/>
    <mergeCell ref="G3:G4"/>
    <mergeCell ref="H3:H4"/>
    <mergeCell ref="I3:I4"/>
  </mergeCells>
  <hyperlinks>
    <hyperlink ref="D6" r:id="rId1" xr:uid="{782D9018-0959-46ED-A871-614A09E9EA68}"/>
    <hyperlink ref="D5" r:id="rId2" xr:uid="{97E57FF4-FA5D-473D-A96E-31CC633F59BC}"/>
    <hyperlink ref="D7" r:id="rId3" xr:uid="{3B061F6D-9ADD-40CE-BCBD-F743D195E6D0}"/>
    <hyperlink ref="D8" r:id="rId4" xr:uid="{89F62BE5-18C1-4C96-B585-4D6624E33A4D}"/>
  </hyperlinks>
  <pageMargins left="0.511811024" right="0.511811024" top="0.78740157499999996" bottom="0.78740157499999996" header="0.31496062000000002" footer="0.31496062000000002"/>
  <headerFooter>
    <oddFooter>&amp;C_x000D_&amp;1#&amp;"Calibri"&amp;10&amp;K000000 INFORMAÇÃO INTERNA – INTERNAL INFORMATION</oddFooter>
  </headerFooter>
</worksheet>
</file>

<file path=docMetadata/LabelInfo.xml><?xml version="1.0" encoding="utf-8"?>
<clbl:labelList xmlns:clbl="http://schemas.microsoft.com/office/2020/mipLabelMetadata">
  <clbl:label id="{4aeda764-ac5d-4c78-8b24-fe1405747852}" enabled="1" method="Standard" siteId="{f9cfd8cb-c4a5-4677-b65d-3150dda310c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Programas em andamento</vt:lpstr>
      <vt:lpstr>Histórico de recompras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Elora Lucia Marotta Teixeira</dc:creator>
  <cp:lastModifiedBy>_rpaCR-B3-Emissores-1</cp:lastModifiedBy>
  <dcterms:created xsi:type="dcterms:W3CDTF">2025-06-10T18:48:32Z</dcterms:created>
  <dcterms:modified xsi:type="dcterms:W3CDTF">2026-06-09T13:31:03Z</dcterms:modified>
</cp:coreProperties>
</file>