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2835" windowWidth="21600" windowHeight="7290" firstSheet="6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Índice_IDI_opções_de_compra" localSheetId="3">'Abril'!$B$36</definedName>
    <definedName name="Índice_IDI_opções_de_compra" localSheetId="7">'Agosto'!$B$32</definedName>
    <definedName name="Índice_IDI_opções_de_compra" localSheetId="11">'Dezembro'!$B$33</definedName>
    <definedName name="Índice_IDI_opções_de_compra" localSheetId="1">'Fevereiro'!$B$35</definedName>
    <definedName name="Índice_IDI_opções_de_compra" localSheetId="6">'Julho'!$B$32</definedName>
    <definedName name="Índice_IDI_opções_de_compra" localSheetId="5">'Junho'!$B$32</definedName>
    <definedName name="Índice_IDI_opções_de_compra" localSheetId="4">'Maio'!$B$32</definedName>
    <definedName name="Índice_IDI_opções_de_compra" localSheetId="2">'Março'!$B$36</definedName>
    <definedName name="Índice_IDI_opções_de_compra" localSheetId="10">'Novembro'!$B$33</definedName>
    <definedName name="Índice_IDI_opções_de_compra" localSheetId="9">'Outubro'!$B$33</definedName>
    <definedName name="Índice_IDI_opções_de_compra" localSheetId="8">'Setembro'!$B$33</definedName>
    <definedName name="Índice_IDI_opções_de_compra">'Janeiro'!$B$35</definedName>
  </definedNames>
  <calcPr fullCalcOnLoad="1"/>
</workbook>
</file>

<file path=xl/sharedStrings.xml><?xml version="1.0" encoding="utf-8"?>
<sst xmlns="http://schemas.openxmlformats.org/spreadsheetml/2006/main" count="1939" uniqueCount="170">
  <si>
    <t>Mercado</t>
  </si>
  <si>
    <t>Pregão (negociação)</t>
  </si>
  <si>
    <t>Ibovespa futuro</t>
  </si>
  <si>
    <t xml:space="preserve">              opções de compra s/ fut.</t>
  </si>
  <si>
    <t xml:space="preserve">              exercício compra</t>
  </si>
  <si>
    <t xml:space="preserve">              opções de venda s/ fut.</t>
  </si>
  <si>
    <t xml:space="preserve">              exercício venda</t>
  </si>
  <si>
    <t xml:space="preserve">           Rolagem</t>
  </si>
  <si>
    <t>IBrX-50 futuro</t>
  </si>
  <si>
    <t>Contrato Futuro S&amp;P 500</t>
  </si>
  <si>
    <t>Índice FTSE/JSE Top40</t>
  </si>
  <si>
    <t>Índice Hang Seng</t>
  </si>
  <si>
    <t>Índice SENSEX 30</t>
  </si>
  <si>
    <t>Índice MICEX</t>
  </si>
  <si>
    <t>IPCA futuro</t>
  </si>
  <si>
    <t>Índices</t>
  </si>
  <si>
    <t>DI de um dia futuro</t>
  </si>
  <si>
    <t xml:space="preserve">         opções de compra s/ fut.D12</t>
  </si>
  <si>
    <t xml:space="preserve">         opções de venda s/ fut.D12</t>
  </si>
  <si>
    <t xml:space="preserve">         opções de compra s/ fut.D13</t>
  </si>
  <si>
    <t xml:space="preserve">         opções de venda s/ fut.D13</t>
  </si>
  <si>
    <t>Índice IDI opções de compra</t>
  </si>
  <si>
    <t xml:space="preserve">         opções de venda s/ IDI</t>
  </si>
  <si>
    <t>Cupom cambial futuro</t>
  </si>
  <si>
    <t xml:space="preserve">               FRA</t>
  </si>
  <si>
    <t>Cupom cambial futuro (OC1)</t>
  </si>
  <si>
    <t xml:space="preserve">               FRA   (OC1)</t>
  </si>
  <si>
    <t xml:space="preserve">               swap  (OC1)</t>
  </si>
  <si>
    <t>Cupom DI x IGP-M futuro</t>
  </si>
  <si>
    <t>Cupom de IPCA futuro</t>
  </si>
  <si>
    <t>Taxas de juro</t>
  </si>
  <si>
    <t>Dólar comercial futuro</t>
  </si>
  <si>
    <t xml:space="preserve">         opções de compra s/ disponível</t>
  </si>
  <si>
    <t xml:space="preserve">         exercício compra s/ disponível</t>
  </si>
  <si>
    <t xml:space="preserve">         opções de venda s/ disponível</t>
  </si>
  <si>
    <t xml:space="preserve">         exercício venda s/ disponível</t>
  </si>
  <si>
    <t xml:space="preserve">          volatilidade compra</t>
  </si>
  <si>
    <t xml:space="preserve">          volatilidade venda</t>
  </si>
  <si>
    <t>forward points</t>
  </si>
  <si>
    <t>Euro futuro</t>
  </si>
  <si>
    <t>Iene futuro</t>
  </si>
  <si>
    <t>Dólar pronto</t>
  </si>
  <si>
    <t>Libra esterlina Futuro</t>
  </si>
  <si>
    <t>Dólar australiano Futuro</t>
  </si>
  <si>
    <t>Dólar canadense Futuro</t>
  </si>
  <si>
    <t>Peso mexicano Futuro</t>
  </si>
  <si>
    <t>Lira Turca Futuro</t>
  </si>
  <si>
    <t>Peso Chileno Futuro</t>
  </si>
  <si>
    <t>Franco Suíço Futuro</t>
  </si>
  <si>
    <t>Dólar da Nova Zelândia Futuro</t>
  </si>
  <si>
    <t>Rande Da África do Sul Futuro</t>
  </si>
  <si>
    <t>Iuan Futuro</t>
  </si>
  <si>
    <t>Taxas de câmbio</t>
  </si>
  <si>
    <t>US T-Note futuro</t>
  </si>
  <si>
    <t>Títulos da dívida externa</t>
  </si>
  <si>
    <t>Boi gordo (em reais)</t>
  </si>
  <si>
    <t xml:space="preserve">                opções de compra s/fut.</t>
  </si>
  <si>
    <t xml:space="preserve">                exercício compra</t>
  </si>
  <si>
    <t xml:space="preserve">                opções de venda s/fut.</t>
  </si>
  <si>
    <t xml:space="preserve">           opções de compra s/ fut.</t>
  </si>
  <si>
    <t xml:space="preserve">           opções de venda s/ fut.</t>
  </si>
  <si>
    <t>Milho futuro com liquidação financeira</t>
  </si>
  <si>
    <t xml:space="preserve">   opções de compra s/futuro</t>
  </si>
  <si>
    <t xml:space="preserve">   opções de venda s/futuro</t>
  </si>
  <si>
    <t>Soja futuro com Liquidação Financeira</t>
  </si>
  <si>
    <t>Soja futuro Cross Listing</t>
  </si>
  <si>
    <t>Etanol futuro hidratado</t>
  </si>
  <si>
    <t>Açúcar Cristal Especial Futuro</t>
  </si>
  <si>
    <t>Ouro disponível (250g)</t>
  </si>
  <si>
    <t xml:space="preserve">        opções de compra (250g)</t>
  </si>
  <si>
    <t xml:space="preserve">        opções de venda (250g)</t>
  </si>
  <si>
    <t>Commodities</t>
  </si>
  <si>
    <t>Subtotal Pregão</t>
  </si>
  <si>
    <t>Mercado de Balcão (registro)</t>
  </si>
  <si>
    <t>Metais</t>
  </si>
  <si>
    <t>DI x pré</t>
  </si>
  <si>
    <t>DI x dólar comercial</t>
  </si>
  <si>
    <t>DI x TR</t>
  </si>
  <si>
    <t>DI x TJLP</t>
  </si>
  <si>
    <t>DI x euro</t>
  </si>
  <si>
    <t>DI x IGM</t>
  </si>
  <si>
    <t>DI x IAP</t>
  </si>
  <si>
    <t>Dólar comercial x pré</t>
  </si>
  <si>
    <t>TJLP x pré</t>
  </si>
  <si>
    <t>Carteira de ações x DI</t>
  </si>
  <si>
    <t>IAP x PRE</t>
  </si>
  <si>
    <t>IGM x pré</t>
  </si>
  <si>
    <t>Swaps</t>
  </si>
  <si>
    <t>Opç. flex. de compra de dólar</t>
  </si>
  <si>
    <t>Opç. flex. de venda de dólar</t>
  </si>
  <si>
    <t>Opç. flex. de compra de Ibovespa</t>
  </si>
  <si>
    <t>Opç. flex. de venda de Ibovespa</t>
  </si>
  <si>
    <t>Opç. flex. de compra sobre IBrX-50</t>
  </si>
  <si>
    <t>Opç. flex. de venda sobre IBrX-50</t>
  </si>
  <si>
    <t>Opç. flex. de compra de BOVA11</t>
  </si>
  <si>
    <t>Opç. flex. de venda de BOVA11</t>
  </si>
  <si>
    <t>Opç. flex.compra s/índice tx juro spot</t>
  </si>
  <si>
    <t>Opç. flex.venda s/índice tx juro spot</t>
  </si>
  <si>
    <t>Opções flexíveis</t>
  </si>
  <si>
    <t>Termo de Taxa de Câmbio</t>
  </si>
  <si>
    <t>Subtotal Balcão</t>
  </si>
  <si>
    <t>Contratos Leiloados (registro)</t>
  </si>
  <si>
    <t>Subtotal Contratos Leiloados</t>
  </si>
  <si>
    <t>Contratos Minis (negociação)</t>
  </si>
  <si>
    <t>Ouro Disponível fracionário (10g)</t>
  </si>
  <si>
    <t>Ouro Disponível fracionário (0,225g)</t>
  </si>
  <si>
    <t>WIN  Futuro de Ibovespa Mini</t>
  </si>
  <si>
    <t>WDO - Futuro de Dólar Mini</t>
  </si>
  <si>
    <t>WEU - Futuro de Euro Mini</t>
  </si>
  <si>
    <t>WTI  Futuro de Petróleo Mini</t>
  </si>
  <si>
    <t>Subtotal Minis</t>
  </si>
  <si>
    <t>TOTAL GERAL</t>
  </si>
  <si>
    <t>TOTAL GERAL SEM MINIS</t>
  </si>
  <si>
    <t>Nº de Negócios</t>
  </si>
  <si>
    <t>Contratos Negociados</t>
  </si>
  <si>
    <t>Volume Financeiro</t>
  </si>
  <si>
    <t>Contratos em aberto</t>
  </si>
  <si>
    <t>R$/mil</t>
  </si>
  <si>
    <t>US$/mil</t>
  </si>
  <si>
    <t>OC de um dia futuro</t>
  </si>
  <si>
    <t>Volat. Índice IDI opções de compra</t>
  </si>
  <si>
    <t>Volat. Índice IDI opções de venda</t>
  </si>
  <si>
    <t xml:space="preserve">                exercício de venda</t>
  </si>
  <si>
    <t xml:space="preserve">          volatilidade futuro</t>
  </si>
  <si>
    <t xml:space="preserve">                termo</t>
  </si>
  <si>
    <t>EUR x PRE</t>
  </si>
  <si>
    <t>IAP x DI</t>
  </si>
  <si>
    <t>Café arábica futuro 4/5</t>
  </si>
  <si>
    <t>Café arábica futuro 6/7</t>
  </si>
  <si>
    <t xml:space="preserve">         opções de venda s/ fut.D11</t>
  </si>
  <si>
    <t xml:space="preserve">         opções de compra s/ fut.D11</t>
  </si>
  <si>
    <t xml:space="preserve">         opções de compra s/ fut.D14</t>
  </si>
  <si>
    <t xml:space="preserve">         opções de venda s/ fut.D14</t>
  </si>
  <si>
    <t xml:space="preserve">                exercício venda</t>
  </si>
  <si>
    <t xml:space="preserve">            Rolagem </t>
  </si>
  <si>
    <t>Rolagem WD1</t>
  </si>
  <si>
    <t>Rolagem WI1</t>
  </si>
  <si>
    <t>IPCA X DOL</t>
  </si>
  <si>
    <t>EUR X IAP</t>
  </si>
  <si>
    <t>Contratos Negociados jan-jan</t>
  </si>
  <si>
    <t>Contratos Negociados jan-frv</t>
  </si>
  <si>
    <t>Contratos Negociados jan-mar</t>
  </si>
  <si>
    <t>EUR X DI1</t>
  </si>
  <si>
    <t>Contratos Negociados jan-abril</t>
  </si>
  <si>
    <t>Contratos Negociados jan-maio</t>
  </si>
  <si>
    <t>Termo de Energia</t>
  </si>
  <si>
    <t>Contratos Negociados jan-jun</t>
  </si>
  <si>
    <t>Contratos Negociados jan-jul</t>
  </si>
  <si>
    <t>Ibov x pré</t>
  </si>
  <si>
    <t>Contratos Negociados jan-ago</t>
  </si>
  <si>
    <t xml:space="preserve">              exerc Fut  ISP Compra</t>
  </si>
  <si>
    <t>Contratos Negociados jan-set</t>
  </si>
  <si>
    <t>Contratos Negociados jan-out</t>
  </si>
  <si>
    <t>Contratos Negociados jan-nov</t>
  </si>
  <si>
    <t>Contratos Negociados jan-dez</t>
  </si>
  <si>
    <t>DI x pré (SDP)</t>
  </si>
  <si>
    <t>DI x dólar comercial (SDC)</t>
  </si>
  <si>
    <t>DI x TR (SDT)</t>
  </si>
  <si>
    <t>DI x TJLP (SJP)</t>
  </si>
  <si>
    <t>DI x euro SDE</t>
  </si>
  <si>
    <t>DI x IGM SDM</t>
  </si>
  <si>
    <t>TJLP x pré SJP</t>
  </si>
  <si>
    <t>IAP x DI SDL</t>
  </si>
  <si>
    <t>IAP x PRE SLP</t>
  </si>
  <si>
    <t>IGM x pré SMP</t>
  </si>
  <si>
    <t>EUR x PRE SEP</t>
  </si>
  <si>
    <t>IPCA X DOL SCL</t>
  </si>
  <si>
    <t>EUR X IAP SLE</t>
  </si>
  <si>
    <t>Ibov x pré SRP</t>
  </si>
  <si>
    <t>DOL x pré SCP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</si>
</sst>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[$-416]dddd\,\ d&quot; de &quot;mmmm&quot; de &quot;yyyy"/>
    <numFmt numFmtId="179" formatCode="0.0"/>
    <numFmt numFmtId="180" formatCode="&quot;Ativado&quot;;&quot;Ativado&quot;;&quot;Desativado&quot;"/>
    <numFmt numFmtId="181" formatCode="#,##0.0"/>
    <numFmt numFmtId="182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rebuchet MS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Trebuchet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rgb="FFFFFFFF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175A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46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6E9EB"/>
      </left>
      <right style="medium">
        <color rgb="FFE6E9EB"/>
      </right>
      <top style="medium">
        <color rgb="FFCCCFD1"/>
      </top>
      <bottom style="medium">
        <color rgb="FFCCCFD1"/>
      </bottom>
    </border>
    <border>
      <left style="medium"/>
      <right/>
      <top style="medium">
        <color rgb="FFCCCFD1"/>
      </top>
      <bottom style="medium"/>
    </border>
    <border>
      <left/>
      <right/>
      <top style="medium">
        <color rgb="FFCCCFD1"/>
      </top>
      <bottom style="medium"/>
    </border>
    <border>
      <left/>
      <right style="medium"/>
      <top style="medium">
        <color rgb="FFCCCFD1"/>
      </top>
      <bottom style="medium"/>
    </border>
    <border>
      <left style="medium"/>
      <right style="medium">
        <color rgb="FFE6E9EB"/>
      </right>
      <top style="medium"/>
      <bottom/>
    </border>
    <border>
      <left style="medium"/>
      <right style="medium">
        <color rgb="FFE6E9EB"/>
      </right>
      <top/>
      <bottom style="medium">
        <color rgb="FFCCCFD1"/>
      </bottom>
    </border>
    <border>
      <left style="medium">
        <color rgb="FFE6E9EB"/>
      </left>
      <right style="medium">
        <color rgb="FFE6E9EB"/>
      </right>
      <top style="medium"/>
      <bottom/>
    </border>
    <border>
      <left style="medium">
        <color rgb="FFE6E9EB"/>
      </left>
      <right style="medium">
        <color rgb="FFE6E9EB"/>
      </right>
      <top/>
      <bottom style="medium">
        <color rgb="FFCCCFD1"/>
      </bottom>
    </border>
    <border>
      <left style="medium">
        <color rgb="FFE6E9EB"/>
      </left>
      <right/>
      <top style="medium"/>
      <bottom style="medium">
        <color rgb="FFCCCFD1"/>
      </bottom>
    </border>
    <border>
      <left/>
      <right style="medium">
        <color rgb="FFE6E9EB"/>
      </right>
      <top style="medium"/>
      <bottom style="medium">
        <color rgb="FFCCCFD1"/>
      </bottom>
    </border>
    <border>
      <left style="medium">
        <color rgb="FFE6E9EB"/>
      </left>
      <right style="medium"/>
      <top style="medium"/>
      <bottom/>
    </border>
    <border>
      <left style="medium">
        <color rgb="FFE6E9EB"/>
      </left>
      <right style="medium"/>
      <top/>
      <bottom style="medium">
        <color rgb="FFCCCFD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locked="0"/>
    </xf>
    <xf numFmtId="3" fontId="46" fillId="0" borderId="0" xfId="0" applyNumberFormat="1" applyFont="1" applyAlignment="1">
      <alignment/>
    </xf>
    <xf numFmtId="3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3" fontId="26" fillId="0" borderId="0" xfId="50" applyNumberFormat="1">
      <alignment/>
      <protection/>
    </xf>
    <xf numFmtId="0" fontId="26" fillId="0" borderId="0" xfId="50" applyFill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26" fillId="0" borderId="0" xfId="50">
      <alignment/>
      <protection/>
    </xf>
    <xf numFmtId="0" fontId="23" fillId="0" borderId="0" xfId="50" applyFont="1">
      <alignment/>
      <protection/>
    </xf>
    <xf numFmtId="3" fontId="23" fillId="0" borderId="0" xfId="50" applyNumberFormat="1" applyFont="1">
      <alignment/>
      <protection/>
    </xf>
    <xf numFmtId="0" fontId="0" fillId="0" borderId="0" xfId="0" applyFont="1" applyAlignment="1">
      <alignment/>
    </xf>
    <xf numFmtId="3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26" fillId="0" borderId="0" xfId="50" applyFill="1">
      <alignment/>
      <protection/>
    </xf>
    <xf numFmtId="3" fontId="26" fillId="0" borderId="0" xfId="50" applyNumberFormat="1" applyFill="1">
      <alignment/>
      <protection/>
    </xf>
    <xf numFmtId="3" fontId="0" fillId="0" borderId="0" xfId="0" applyNumberFormat="1" applyFill="1" applyAlignment="1">
      <alignment/>
    </xf>
    <xf numFmtId="0" fontId="23" fillId="0" borderId="0" xfId="50" applyFont="1" applyFill="1">
      <alignment/>
      <protection/>
    </xf>
    <xf numFmtId="3" fontId="0" fillId="0" borderId="0" xfId="0" applyNumberFormat="1" applyFont="1" applyAlignment="1">
      <alignment/>
    </xf>
    <xf numFmtId="3" fontId="23" fillId="0" borderId="0" xfId="50" applyNumberFormat="1" applyFont="1" applyFill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 applyFill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 applyFill="1">
      <alignment/>
      <protection/>
    </xf>
    <xf numFmtId="3" fontId="26" fillId="0" borderId="0" xfId="50" applyNumberFormat="1" applyFill="1">
      <alignment/>
      <protection/>
    </xf>
    <xf numFmtId="177" fontId="26" fillId="0" borderId="0" xfId="67" applyNumberFormat="1" applyFont="1" applyAlignment="1">
      <alignment/>
    </xf>
    <xf numFmtId="177" fontId="0" fillId="0" borderId="0" xfId="67" applyNumberFormat="1" applyFont="1" applyAlignment="1">
      <alignment/>
    </xf>
    <xf numFmtId="177" fontId="26" fillId="0" borderId="0" xfId="67" applyNumberFormat="1" applyFont="1" applyFill="1" applyAlignment="1">
      <alignment/>
    </xf>
    <xf numFmtId="177" fontId="1" fillId="34" borderId="0" xfId="67" applyNumberFormat="1" applyFont="1" applyFill="1" applyAlignment="1" applyProtection="1">
      <alignment/>
      <protection locked="0"/>
    </xf>
    <xf numFmtId="0" fontId="46" fillId="0" borderId="0" xfId="0" applyFont="1" applyAlignment="1">
      <alignment/>
    </xf>
    <xf numFmtId="3" fontId="47" fillId="0" borderId="0" xfId="0" applyNumberFormat="1" applyFont="1" applyFill="1" applyAlignment="1" applyProtection="1">
      <alignment/>
      <protection locked="0"/>
    </xf>
    <xf numFmtId="1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1" fontId="26" fillId="0" borderId="0" xfId="67" applyNumberFormat="1" applyFont="1" applyFill="1" applyAlignment="1">
      <alignment/>
    </xf>
    <xf numFmtId="1" fontId="0" fillId="0" borderId="0" xfId="0" applyNumberFormat="1" applyAlignment="1">
      <alignment/>
    </xf>
    <xf numFmtId="1" fontId="26" fillId="0" borderId="0" xfId="67" applyNumberFormat="1" applyFont="1" applyAlignment="1">
      <alignment/>
    </xf>
    <xf numFmtId="1" fontId="1" fillId="34" borderId="0" xfId="0" applyNumberFormat="1" applyFont="1" applyFill="1" applyAlignment="1" applyProtection="1">
      <alignment/>
      <protection locked="0"/>
    </xf>
    <xf numFmtId="1" fontId="23" fillId="0" borderId="0" xfId="67" applyNumberFormat="1" applyFont="1" applyFill="1" applyAlignment="1">
      <alignment/>
    </xf>
    <xf numFmtId="1" fontId="26" fillId="0" borderId="0" xfId="50" applyNumberFormat="1" applyFill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 applyFont="1">
      <alignment/>
      <protection/>
    </xf>
    <xf numFmtId="3" fontId="26" fillId="0" borderId="0" xfId="50" applyNumberFormat="1" applyFont="1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0" fontId="26" fillId="0" borderId="0" xfId="50">
      <alignment/>
      <protection/>
    </xf>
    <xf numFmtId="3" fontId="26" fillId="0" borderId="0" xfId="50" applyNumberFormat="1">
      <alignment/>
      <protection/>
    </xf>
    <xf numFmtId="2" fontId="26" fillId="0" borderId="0" xfId="50" applyNumberFormat="1" applyFill="1">
      <alignment/>
      <protection/>
    </xf>
    <xf numFmtId="0" fontId="1" fillId="34" borderId="0" xfId="0" applyFont="1" applyFill="1" applyAlignment="1" applyProtection="1">
      <alignment/>
      <protection locked="0"/>
    </xf>
    <xf numFmtId="171" fontId="26" fillId="0" borderId="0" xfId="67" applyFont="1" applyFill="1" applyAlignment="1">
      <alignment/>
    </xf>
    <xf numFmtId="171" fontId="26" fillId="0" borderId="0" xfId="67" applyFont="1" applyAlignment="1">
      <alignment/>
    </xf>
    <xf numFmtId="171" fontId="0" fillId="0" borderId="0" xfId="67" applyFont="1" applyAlignment="1">
      <alignment/>
    </xf>
    <xf numFmtId="0" fontId="0" fillId="0" borderId="0" xfId="53">
      <alignment/>
      <protection/>
    </xf>
    <xf numFmtId="171" fontId="0" fillId="0" borderId="0" xfId="0" applyNumberFormat="1" applyAlignment="1">
      <alignment/>
    </xf>
    <xf numFmtId="0" fontId="0" fillId="0" borderId="0" xfId="51">
      <alignment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0" fillId="0" borderId="0" xfId="67" applyNumberFormat="1" applyFont="1" applyAlignment="1">
      <alignment/>
    </xf>
    <xf numFmtId="0" fontId="26" fillId="0" borderId="0" xfId="67" applyNumberFormat="1" applyFont="1" applyAlignment="1">
      <alignment/>
    </xf>
    <xf numFmtId="0" fontId="26" fillId="0" borderId="0" xfId="67" applyNumberFormat="1" applyFont="1" applyFill="1" applyAlignment="1">
      <alignment/>
    </xf>
    <xf numFmtId="3" fontId="1" fillId="34" borderId="0" xfId="67" applyNumberFormat="1" applyFont="1" applyFill="1" applyAlignment="1" applyProtection="1">
      <alignment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2 4" xfId="53"/>
    <cellStyle name="Nota" xfId="54"/>
    <cellStyle name="Nota 2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pane ySplit="3" topLeftCell="A136" activePane="bottomLeft" state="frozen"/>
      <selection pane="topLeft" activeCell="A1" sqref="A1"/>
      <selection pane="bottomLeft" activeCell="A156" sqref="A156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139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12">
        <v>202496</v>
      </c>
      <c r="C4" s="12">
        <v>1324225</v>
      </c>
      <c r="D4" s="12">
        <v>52442753</v>
      </c>
      <c r="E4" s="12">
        <v>12945317</v>
      </c>
      <c r="F4" s="12">
        <v>444023</v>
      </c>
      <c r="G4" s="12">
        <v>1324225</v>
      </c>
    </row>
    <row r="5" spans="1:7" ht="15">
      <c r="A5" s="7" t="s">
        <v>3</v>
      </c>
      <c r="B5" s="13">
        <v>0</v>
      </c>
      <c r="C5" s="14">
        <v>0</v>
      </c>
      <c r="D5" s="14">
        <v>0</v>
      </c>
      <c r="E5" s="13">
        <v>0</v>
      </c>
      <c r="F5" s="13">
        <v>0</v>
      </c>
      <c r="G5" s="14">
        <v>0</v>
      </c>
    </row>
    <row r="6" spans="1:7" ht="15">
      <c r="A6" s="7" t="s">
        <v>4</v>
      </c>
      <c r="B6" s="15">
        <v>0</v>
      </c>
      <c r="C6" s="16">
        <v>0</v>
      </c>
      <c r="D6" s="16">
        <v>0</v>
      </c>
      <c r="E6" s="16">
        <v>0</v>
      </c>
      <c r="F6" s="15">
        <v>0</v>
      </c>
      <c r="G6" s="16">
        <v>0</v>
      </c>
    </row>
    <row r="7" spans="1:7" ht="15">
      <c r="A7" s="7" t="s">
        <v>5</v>
      </c>
      <c r="B7" s="17">
        <v>0</v>
      </c>
      <c r="C7" s="18">
        <v>0</v>
      </c>
      <c r="D7" s="18">
        <v>0</v>
      </c>
      <c r="E7" s="18">
        <v>0</v>
      </c>
      <c r="F7" s="17">
        <v>0</v>
      </c>
      <c r="G7" s="18">
        <v>0</v>
      </c>
    </row>
    <row r="8" spans="1:7" ht="15">
      <c r="A8" s="7" t="s">
        <v>6</v>
      </c>
      <c r="B8" s="17">
        <v>0</v>
      </c>
      <c r="C8" s="18">
        <v>0</v>
      </c>
      <c r="D8" s="18">
        <v>0</v>
      </c>
      <c r="E8" s="18">
        <v>0</v>
      </c>
      <c r="F8" s="17">
        <v>0</v>
      </c>
      <c r="G8" s="18">
        <v>0</v>
      </c>
    </row>
    <row r="9" spans="1:7" ht="15">
      <c r="A9" s="7" t="s">
        <v>7</v>
      </c>
      <c r="B9" s="20">
        <v>51</v>
      </c>
      <c r="C9" s="20">
        <v>72050</v>
      </c>
      <c r="D9" s="20">
        <v>2860764</v>
      </c>
      <c r="E9" s="20">
        <v>706492</v>
      </c>
      <c r="F9" s="19">
        <v>0</v>
      </c>
      <c r="G9" s="20">
        <v>72050</v>
      </c>
    </row>
    <row r="10" spans="1:7" ht="15">
      <c r="A10" s="7" t="s">
        <v>8</v>
      </c>
      <c r="B10" s="21">
        <v>39</v>
      </c>
      <c r="C10" s="21">
        <v>5073</v>
      </c>
      <c r="D10" s="22">
        <v>341344</v>
      </c>
      <c r="E10" s="22">
        <v>84140</v>
      </c>
      <c r="F10" s="22">
        <v>2721</v>
      </c>
      <c r="G10" s="22">
        <v>5073</v>
      </c>
    </row>
    <row r="11" spans="1:7" ht="15">
      <c r="A11" s="7" t="s">
        <v>9</v>
      </c>
      <c r="B11" s="23">
        <v>6703</v>
      </c>
      <c r="C11" s="23">
        <v>16651</v>
      </c>
      <c r="D11" s="23">
        <v>6410789</v>
      </c>
      <c r="E11" s="23">
        <v>1579942</v>
      </c>
      <c r="F11" s="23">
        <v>4333</v>
      </c>
      <c r="G11" s="23">
        <v>16651</v>
      </c>
    </row>
    <row r="12" spans="1:7" ht="15">
      <c r="A12" s="7" t="s">
        <v>5</v>
      </c>
      <c r="B12" s="24">
        <v>4</v>
      </c>
      <c r="C12" s="24">
        <v>20</v>
      </c>
      <c r="D12" s="24">
        <v>320</v>
      </c>
      <c r="E12" s="24">
        <v>78</v>
      </c>
      <c r="F12" s="24">
        <v>0</v>
      </c>
      <c r="G12" s="24">
        <v>20</v>
      </c>
    </row>
    <row r="13" spans="1:7" ht="15">
      <c r="A13" s="7" t="s">
        <v>7</v>
      </c>
      <c r="B13" s="25">
        <v>6</v>
      </c>
      <c r="C13" s="26">
        <v>58</v>
      </c>
      <c r="D13" s="26">
        <v>21882</v>
      </c>
      <c r="E13" s="26">
        <v>5342</v>
      </c>
      <c r="F13" s="25">
        <v>0</v>
      </c>
      <c r="G13" s="26">
        <v>58</v>
      </c>
    </row>
    <row r="14" spans="1:7" ht="12.75">
      <c r="A14" s="7" t="s">
        <v>10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2.75">
      <c r="A15" s="7" t="s">
        <v>11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ht="12.75">
      <c r="A16" s="7" t="s">
        <v>12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ht="12.75">
      <c r="A17" s="7" t="s">
        <v>13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ht="12.75">
      <c r="A18" s="7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8" ht="12.75">
      <c r="A19" s="3" t="s">
        <v>15</v>
      </c>
      <c r="B19" s="3">
        <f aca="true" t="shared" si="0" ref="B19:G19">SUM(B4:B18)</f>
        <v>209299</v>
      </c>
      <c r="C19" s="3">
        <f t="shared" si="0"/>
        <v>1418077</v>
      </c>
      <c r="D19" s="3">
        <f t="shared" si="0"/>
        <v>62077852</v>
      </c>
      <c r="E19" s="3">
        <f t="shared" si="0"/>
        <v>15321311</v>
      </c>
      <c r="F19" s="3">
        <f t="shared" si="0"/>
        <v>451077</v>
      </c>
      <c r="G19" s="3">
        <f t="shared" si="0"/>
        <v>1418077</v>
      </c>
      <c r="H19" s="6"/>
    </row>
    <row r="20" spans="1:7" ht="15">
      <c r="A20" s="7" t="s">
        <v>16</v>
      </c>
      <c r="B20" s="33">
        <v>788132</v>
      </c>
      <c r="C20" s="33">
        <v>24738864</v>
      </c>
      <c r="D20" s="33">
        <v>1992037038</v>
      </c>
      <c r="E20" s="33">
        <v>490799817</v>
      </c>
      <c r="F20" s="33">
        <v>14735787</v>
      </c>
      <c r="G20" s="33">
        <v>24738864</v>
      </c>
    </row>
    <row r="21" spans="1:7" ht="15">
      <c r="A21" s="7" t="s">
        <v>130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5">
        <v>0</v>
      </c>
    </row>
    <row r="22" spans="1:7" ht="15">
      <c r="A22" s="7" t="s">
        <v>129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5">
        <v>0</v>
      </c>
    </row>
    <row r="23" spans="1:7" ht="15">
      <c r="A23" s="7" t="s">
        <v>17</v>
      </c>
      <c r="B23" s="36">
        <v>0</v>
      </c>
      <c r="C23" s="37">
        <v>0</v>
      </c>
      <c r="D23" s="37">
        <v>0</v>
      </c>
      <c r="E23" s="36">
        <v>0</v>
      </c>
      <c r="F23" s="37">
        <v>175000</v>
      </c>
      <c r="G23" s="37">
        <v>0</v>
      </c>
    </row>
    <row r="24" spans="1:7" ht="15">
      <c r="A24" s="7" t="s">
        <v>4</v>
      </c>
      <c r="B24" s="38">
        <v>2</v>
      </c>
      <c r="C24" s="38">
        <v>4500</v>
      </c>
      <c r="D24" s="38">
        <v>65</v>
      </c>
      <c r="E24" s="38">
        <v>16</v>
      </c>
      <c r="F24" s="38">
        <v>0</v>
      </c>
      <c r="G24" s="39">
        <v>4500</v>
      </c>
    </row>
    <row r="25" spans="1:7" ht="15">
      <c r="A25" s="7" t="s">
        <v>18</v>
      </c>
      <c r="B25" s="40">
        <v>4</v>
      </c>
      <c r="C25" s="41">
        <v>7000</v>
      </c>
      <c r="D25" s="41">
        <v>1905</v>
      </c>
      <c r="E25" s="40">
        <v>472</v>
      </c>
      <c r="F25" s="41">
        <v>206000</v>
      </c>
      <c r="G25" s="41">
        <v>7000</v>
      </c>
    </row>
    <row r="26" spans="1:7" ht="15">
      <c r="A26" s="7" t="s">
        <v>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1">
        <v>0</v>
      </c>
    </row>
    <row r="27" spans="1:7" ht="15">
      <c r="A27" s="7" t="s">
        <v>19</v>
      </c>
      <c r="B27" s="42">
        <v>1</v>
      </c>
      <c r="C27" s="42">
        <v>1000</v>
      </c>
      <c r="D27" s="42">
        <v>315</v>
      </c>
      <c r="E27" s="42">
        <v>78</v>
      </c>
      <c r="F27" s="43">
        <v>1000</v>
      </c>
      <c r="G27" s="43">
        <v>1000</v>
      </c>
    </row>
    <row r="28" spans="1:7" ht="15">
      <c r="A28" s="7" t="s">
        <v>4</v>
      </c>
      <c r="B28" s="42">
        <v>54</v>
      </c>
      <c r="C28" s="42">
        <v>208000</v>
      </c>
      <c r="D28" s="42">
        <v>2951</v>
      </c>
      <c r="E28" s="42">
        <v>731</v>
      </c>
      <c r="F28" s="42">
        <v>0</v>
      </c>
      <c r="G28" s="43">
        <v>208000</v>
      </c>
    </row>
    <row r="29" spans="1:7" ht="15">
      <c r="A29" s="7" t="s">
        <v>20</v>
      </c>
      <c r="B29" s="46">
        <v>5</v>
      </c>
      <c r="C29" s="46">
        <v>10000</v>
      </c>
      <c r="D29" s="46">
        <v>3344</v>
      </c>
      <c r="E29" s="46">
        <v>831</v>
      </c>
      <c r="F29" s="47">
        <v>10000</v>
      </c>
      <c r="G29" s="47">
        <v>10000</v>
      </c>
    </row>
    <row r="30" spans="1:7" ht="15">
      <c r="A30" s="7" t="s">
        <v>6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5">
        <v>0</v>
      </c>
    </row>
    <row r="31" spans="1:7" ht="15">
      <c r="A31" s="7" t="s">
        <v>131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9">
        <v>0</v>
      </c>
    </row>
    <row r="32" spans="1:7" ht="15">
      <c r="A32" s="7" t="s">
        <v>4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9">
        <v>0</v>
      </c>
    </row>
    <row r="33" spans="1:7" ht="15">
      <c r="A33" s="7" t="s">
        <v>132</v>
      </c>
      <c r="B33" s="50">
        <v>0</v>
      </c>
      <c r="C33" s="50">
        <v>0</v>
      </c>
      <c r="D33" s="50">
        <v>0</v>
      </c>
      <c r="E33" s="50">
        <v>0</v>
      </c>
      <c r="F33" s="51">
        <v>20000</v>
      </c>
      <c r="G33" s="51">
        <v>0</v>
      </c>
    </row>
    <row r="34" spans="1:7" ht="15">
      <c r="A34" s="7" t="s">
        <v>6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1">
        <v>0</v>
      </c>
    </row>
    <row r="35" spans="1:7" ht="15">
      <c r="A35" s="7" t="s">
        <v>21</v>
      </c>
      <c r="B35" s="52">
        <v>105</v>
      </c>
      <c r="C35" s="53">
        <v>1235233</v>
      </c>
      <c r="D35" s="53">
        <v>85864</v>
      </c>
      <c r="E35" s="53">
        <v>21383</v>
      </c>
      <c r="F35" s="53">
        <v>1161830</v>
      </c>
      <c r="G35" s="53">
        <v>1235233</v>
      </c>
    </row>
    <row r="36" spans="1:7" ht="15">
      <c r="A36" s="7" t="s">
        <v>4</v>
      </c>
      <c r="B36" s="54">
        <v>74</v>
      </c>
      <c r="C36" s="54">
        <v>506845</v>
      </c>
      <c r="D36" s="54">
        <v>98495005</v>
      </c>
      <c r="E36" s="54">
        <v>24387799</v>
      </c>
      <c r="F36" s="54">
        <v>0</v>
      </c>
      <c r="G36" s="55">
        <v>506845</v>
      </c>
    </row>
    <row r="37" spans="1:7" ht="15">
      <c r="A37" s="7" t="s">
        <v>22</v>
      </c>
      <c r="B37" s="54">
        <v>392</v>
      </c>
      <c r="C37" s="55">
        <v>2533030</v>
      </c>
      <c r="D37" s="55">
        <v>1194834</v>
      </c>
      <c r="E37" s="55">
        <v>295555</v>
      </c>
      <c r="F37" s="55">
        <v>2196383</v>
      </c>
      <c r="G37" s="55">
        <v>2533030</v>
      </c>
    </row>
    <row r="38" spans="1:7" ht="15">
      <c r="A38" s="7" t="s">
        <v>6</v>
      </c>
      <c r="B38" s="56">
        <v>37</v>
      </c>
      <c r="C38" s="56">
        <v>120200</v>
      </c>
      <c r="D38" s="56">
        <v>23787680</v>
      </c>
      <c r="E38" s="56">
        <v>5889935</v>
      </c>
      <c r="F38" s="56">
        <v>0</v>
      </c>
      <c r="G38" s="57">
        <v>120200</v>
      </c>
    </row>
    <row r="39" spans="1:7" ht="12.75">
      <c r="A39" s="7" t="s">
        <v>120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12.75">
      <c r="A40" s="7" t="s">
        <v>121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12.75">
      <c r="A41" s="7" t="s">
        <v>119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5">
      <c r="A42" s="7" t="s">
        <v>23</v>
      </c>
      <c r="B42" s="29">
        <v>123</v>
      </c>
      <c r="C42" s="30">
        <v>331547</v>
      </c>
      <c r="D42" s="30">
        <v>64926699</v>
      </c>
      <c r="E42" s="30">
        <v>15983759</v>
      </c>
      <c r="F42" s="30">
        <v>3836842</v>
      </c>
      <c r="G42" s="30">
        <v>331547</v>
      </c>
    </row>
    <row r="43" spans="1:7" ht="15">
      <c r="A43" s="7" t="s">
        <v>24</v>
      </c>
      <c r="B43" s="32">
        <v>6628</v>
      </c>
      <c r="C43" s="32">
        <v>4811254</v>
      </c>
      <c r="D43" s="32">
        <v>964496591</v>
      </c>
      <c r="E43" s="32">
        <v>237456859</v>
      </c>
      <c r="F43" s="31">
        <v>0</v>
      </c>
      <c r="G43" s="32">
        <v>4811254</v>
      </c>
    </row>
    <row r="44" spans="1:7" ht="15">
      <c r="A44" s="7" t="s">
        <v>25</v>
      </c>
      <c r="B44" s="58">
        <v>36</v>
      </c>
      <c r="C44" s="59">
        <v>133185</v>
      </c>
      <c r="D44" s="59">
        <v>12163196</v>
      </c>
      <c r="E44" s="59">
        <v>3010843</v>
      </c>
      <c r="F44" s="59">
        <v>1608449</v>
      </c>
      <c r="G44" s="59">
        <v>133185</v>
      </c>
    </row>
    <row r="45" spans="1:7" ht="15">
      <c r="A45" s="7" t="s">
        <v>26</v>
      </c>
      <c r="B45" s="172">
        <v>0</v>
      </c>
      <c r="C45" s="168">
        <v>0</v>
      </c>
      <c r="D45" s="168">
        <v>0</v>
      </c>
      <c r="E45" s="168">
        <v>0</v>
      </c>
      <c r="F45" s="168">
        <v>0</v>
      </c>
      <c r="G45" s="168">
        <v>0</v>
      </c>
    </row>
    <row r="46" spans="1:8" ht="15">
      <c r="A46" s="7" t="s">
        <v>27</v>
      </c>
      <c r="B46" s="60">
        <v>15</v>
      </c>
      <c r="C46" s="61">
        <v>11272</v>
      </c>
      <c r="D46" s="61">
        <v>2247283</v>
      </c>
      <c r="E46" s="61">
        <v>559172</v>
      </c>
      <c r="F46" s="61">
        <v>2182703</v>
      </c>
      <c r="G46" s="61">
        <v>11272</v>
      </c>
      <c r="H46" s="6"/>
    </row>
    <row r="47" spans="1:7" ht="12.75">
      <c r="A47" s="7" t="s">
        <v>28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5">
      <c r="A48" s="7" t="s">
        <v>29</v>
      </c>
      <c r="B48" s="27">
        <v>0</v>
      </c>
      <c r="C48" s="27">
        <v>0</v>
      </c>
      <c r="D48" s="27">
        <v>0</v>
      </c>
      <c r="E48" s="27">
        <v>0</v>
      </c>
      <c r="F48" s="28">
        <v>3960</v>
      </c>
      <c r="G48" s="28">
        <v>0</v>
      </c>
    </row>
    <row r="49" spans="1:9" ht="15">
      <c r="A49" s="3" t="s">
        <v>30</v>
      </c>
      <c r="B49" s="3">
        <f aca="true" t="shared" si="1" ref="B49:G49">SUM(B20:B48)</f>
        <v>795608</v>
      </c>
      <c r="C49" s="3">
        <f t="shared" si="1"/>
        <v>34651930</v>
      </c>
      <c r="D49" s="3">
        <f t="shared" si="1"/>
        <v>3159442770</v>
      </c>
      <c r="E49" s="3">
        <f t="shared" si="1"/>
        <v>778407250</v>
      </c>
      <c r="F49" s="3">
        <f t="shared" si="1"/>
        <v>26137954</v>
      </c>
      <c r="G49" s="3">
        <f t="shared" si="1"/>
        <v>34651930</v>
      </c>
      <c r="H49" s="9"/>
      <c r="I49" s="8"/>
    </row>
    <row r="50" spans="1:7" ht="15">
      <c r="A50" s="7" t="s">
        <v>31</v>
      </c>
      <c r="B50" s="62">
        <v>448684</v>
      </c>
      <c r="C50" s="62">
        <v>4831635</v>
      </c>
      <c r="D50" s="62">
        <v>984852565</v>
      </c>
      <c r="E50" s="62">
        <v>242944717</v>
      </c>
      <c r="F50" s="62">
        <v>1333580</v>
      </c>
      <c r="G50" s="62">
        <v>4831635</v>
      </c>
    </row>
    <row r="51" spans="1:7" ht="15">
      <c r="A51" s="7" t="s">
        <v>32</v>
      </c>
      <c r="B51" s="63">
        <v>1295</v>
      </c>
      <c r="C51" s="64">
        <v>348565</v>
      </c>
      <c r="D51" s="64">
        <v>2422595</v>
      </c>
      <c r="E51" s="64">
        <v>597091</v>
      </c>
      <c r="F51" s="64">
        <v>624362</v>
      </c>
      <c r="G51" s="64">
        <v>348565</v>
      </c>
    </row>
    <row r="52" spans="1:7" ht="15">
      <c r="A52" s="7" t="s">
        <v>33</v>
      </c>
      <c r="B52" s="63">
        <v>469</v>
      </c>
      <c r="C52" s="64">
        <v>184491</v>
      </c>
      <c r="D52" s="64">
        <v>32394921</v>
      </c>
      <c r="E52" s="64">
        <v>8021126</v>
      </c>
      <c r="F52" s="63">
        <v>0</v>
      </c>
      <c r="G52" s="64">
        <v>184491</v>
      </c>
    </row>
    <row r="53" spans="1:7" ht="15">
      <c r="A53" s="7" t="s">
        <v>34</v>
      </c>
      <c r="B53" s="65">
        <v>416</v>
      </c>
      <c r="C53" s="66">
        <v>122395</v>
      </c>
      <c r="D53" s="66">
        <v>835323</v>
      </c>
      <c r="E53" s="66">
        <v>206864</v>
      </c>
      <c r="F53" s="66">
        <v>335298</v>
      </c>
      <c r="G53" s="66">
        <v>122395</v>
      </c>
    </row>
    <row r="54" spans="1:7" ht="15">
      <c r="A54" s="7" t="s">
        <v>35</v>
      </c>
      <c r="B54" s="65">
        <v>32</v>
      </c>
      <c r="C54" s="66">
        <v>6060</v>
      </c>
      <c r="D54" s="66">
        <v>1240863</v>
      </c>
      <c r="E54" s="66">
        <v>307243</v>
      </c>
      <c r="F54" s="65">
        <v>0</v>
      </c>
      <c r="G54" s="66">
        <v>6060</v>
      </c>
    </row>
    <row r="55" spans="1:7" ht="15">
      <c r="A55" s="7" t="s">
        <v>123</v>
      </c>
      <c r="B55" s="67">
        <v>0</v>
      </c>
      <c r="C55" s="68">
        <v>865</v>
      </c>
      <c r="D55" s="68">
        <v>175363</v>
      </c>
      <c r="E55" s="68">
        <v>43509</v>
      </c>
      <c r="F55" s="67">
        <v>0</v>
      </c>
      <c r="G55" s="68">
        <v>865</v>
      </c>
    </row>
    <row r="56" spans="1:7" ht="15">
      <c r="A56" s="7" t="s">
        <v>36</v>
      </c>
      <c r="B56" s="67">
        <v>8</v>
      </c>
      <c r="C56" s="68">
        <v>1200</v>
      </c>
      <c r="D56" s="68">
        <v>2685</v>
      </c>
      <c r="E56" s="68">
        <v>665</v>
      </c>
      <c r="F56" s="67">
        <v>0</v>
      </c>
      <c r="G56" s="68">
        <v>1200</v>
      </c>
    </row>
    <row r="57" spans="1:7" ht="15">
      <c r="A57" s="7" t="s">
        <v>37</v>
      </c>
      <c r="B57" s="67">
        <v>12</v>
      </c>
      <c r="C57" s="68">
        <v>2300</v>
      </c>
      <c r="D57" s="68">
        <v>1710</v>
      </c>
      <c r="E57" s="68">
        <v>426</v>
      </c>
      <c r="F57" s="67">
        <v>0</v>
      </c>
      <c r="G57" s="68">
        <v>2300</v>
      </c>
    </row>
    <row r="58" spans="1:7" ht="15">
      <c r="A58" s="7" t="s">
        <v>38</v>
      </c>
      <c r="B58" s="72">
        <v>2232</v>
      </c>
      <c r="C58" s="72">
        <v>401315</v>
      </c>
      <c r="D58" s="72">
        <v>81650976</v>
      </c>
      <c r="E58" s="72">
        <v>20177853</v>
      </c>
      <c r="F58" s="71">
        <v>0</v>
      </c>
      <c r="G58" s="72">
        <v>401315</v>
      </c>
    </row>
    <row r="59" spans="1:7" ht="15">
      <c r="A59" s="7" t="s">
        <v>39</v>
      </c>
      <c r="B59" s="75">
        <v>317</v>
      </c>
      <c r="C59" s="76">
        <v>44510</v>
      </c>
      <c r="D59" s="76">
        <v>9896788</v>
      </c>
      <c r="E59" s="76">
        <v>2425275</v>
      </c>
      <c r="F59" s="76">
        <v>28006</v>
      </c>
      <c r="G59" s="76">
        <v>44510</v>
      </c>
    </row>
    <row r="60" spans="1:7" ht="15">
      <c r="A60" s="7" t="s">
        <v>40</v>
      </c>
      <c r="B60" s="77">
        <v>51</v>
      </c>
      <c r="C60" s="78">
        <v>4017</v>
      </c>
      <c r="D60" s="78">
        <v>688368</v>
      </c>
      <c r="E60" s="78">
        <v>169003</v>
      </c>
      <c r="F60" s="78">
        <v>2876</v>
      </c>
      <c r="G60" s="78">
        <v>4017</v>
      </c>
    </row>
    <row r="61" spans="1:7" ht="15">
      <c r="A61" s="7" t="s">
        <v>41</v>
      </c>
      <c r="B61" s="73">
        <v>184</v>
      </c>
      <c r="C61" s="73">
        <v>0</v>
      </c>
      <c r="D61" s="74">
        <v>1062191</v>
      </c>
      <c r="E61" s="74">
        <v>263300</v>
      </c>
      <c r="F61" s="73">
        <v>0</v>
      </c>
      <c r="G61" s="73">
        <v>0</v>
      </c>
    </row>
    <row r="62" spans="1:7" ht="15">
      <c r="A62" s="7" t="s">
        <v>7</v>
      </c>
      <c r="B62" s="70">
        <v>4254</v>
      </c>
      <c r="C62" s="70">
        <v>1764950</v>
      </c>
      <c r="D62" s="70">
        <v>361296961</v>
      </c>
      <c r="E62" s="70">
        <v>88838884</v>
      </c>
      <c r="F62" s="69">
        <v>0</v>
      </c>
      <c r="G62" s="70">
        <v>1764950</v>
      </c>
    </row>
    <row r="63" spans="1:7" ht="15">
      <c r="A63" s="7" t="s">
        <v>42</v>
      </c>
      <c r="B63" s="79">
        <v>48</v>
      </c>
      <c r="C63" s="80">
        <v>2331</v>
      </c>
      <c r="D63" s="80">
        <v>477445</v>
      </c>
      <c r="E63" s="80">
        <v>117349</v>
      </c>
      <c r="F63" s="80">
        <v>1812</v>
      </c>
      <c r="G63" s="80">
        <v>2331</v>
      </c>
    </row>
    <row r="64" spans="1:7" ht="15">
      <c r="A64" s="7" t="s">
        <v>43</v>
      </c>
      <c r="B64" s="89">
        <v>76</v>
      </c>
      <c r="C64" s="90">
        <v>3433</v>
      </c>
      <c r="D64" s="90">
        <v>590159</v>
      </c>
      <c r="E64" s="90">
        <v>144876</v>
      </c>
      <c r="F64" s="90">
        <v>1407</v>
      </c>
      <c r="G64" s="90">
        <v>3433</v>
      </c>
    </row>
    <row r="65" spans="1:7" ht="15">
      <c r="A65" s="7" t="s">
        <v>44</v>
      </c>
      <c r="B65" s="91">
        <v>40</v>
      </c>
      <c r="C65" s="92">
        <v>1014</v>
      </c>
      <c r="D65" s="92">
        <v>176839</v>
      </c>
      <c r="E65" s="92">
        <v>43310</v>
      </c>
      <c r="F65" s="92">
        <v>566</v>
      </c>
      <c r="G65" s="92">
        <v>1014</v>
      </c>
    </row>
    <row r="66" spans="1:7" ht="15">
      <c r="A66" s="7" t="s">
        <v>45</v>
      </c>
      <c r="B66" s="81">
        <v>93</v>
      </c>
      <c r="C66" s="82">
        <v>2710</v>
      </c>
      <c r="D66" s="82">
        <v>460101</v>
      </c>
      <c r="E66" s="82">
        <v>113472</v>
      </c>
      <c r="F66" s="81">
        <v>629</v>
      </c>
      <c r="G66" s="82">
        <v>2710</v>
      </c>
    </row>
    <row r="67" spans="1:7" ht="15">
      <c r="A67" s="7" t="s">
        <v>46</v>
      </c>
      <c r="B67" s="85">
        <v>37</v>
      </c>
      <c r="C67" s="86">
        <v>2317</v>
      </c>
      <c r="D67" s="86">
        <v>235169</v>
      </c>
      <c r="E67" s="86">
        <v>58029</v>
      </c>
      <c r="F67" s="85">
        <v>368</v>
      </c>
      <c r="G67" s="86">
        <v>2317</v>
      </c>
    </row>
    <row r="68" spans="1:7" ht="15">
      <c r="A68" s="7" t="s">
        <v>47</v>
      </c>
      <c r="B68" s="95">
        <v>25</v>
      </c>
      <c r="C68" s="95">
        <v>1937</v>
      </c>
      <c r="D68" s="96">
        <v>276648</v>
      </c>
      <c r="E68" s="96">
        <v>67859</v>
      </c>
      <c r="F68" s="95">
        <v>825</v>
      </c>
      <c r="G68" s="96">
        <v>1937</v>
      </c>
    </row>
    <row r="69" spans="1:7" ht="15">
      <c r="A69" s="7" t="s">
        <v>48</v>
      </c>
      <c r="B69" s="93">
        <v>15</v>
      </c>
      <c r="C69" s="93">
        <v>240</v>
      </c>
      <c r="D69" s="94">
        <v>48787</v>
      </c>
      <c r="E69" s="94">
        <v>11956</v>
      </c>
      <c r="F69" s="93">
        <v>147</v>
      </c>
      <c r="G69" s="94">
        <v>240</v>
      </c>
    </row>
    <row r="70" spans="1:8" ht="15">
      <c r="A70" s="7" t="s">
        <v>49</v>
      </c>
      <c r="B70" s="83">
        <v>29</v>
      </c>
      <c r="C70" s="83">
        <v>582</v>
      </c>
      <c r="D70" s="84">
        <v>115713</v>
      </c>
      <c r="E70" s="84">
        <v>28481</v>
      </c>
      <c r="F70" s="83">
        <v>171</v>
      </c>
      <c r="G70" s="84">
        <v>582</v>
      </c>
      <c r="H70" s="6"/>
    </row>
    <row r="71" spans="1:7" ht="15">
      <c r="A71" s="7" t="s">
        <v>50</v>
      </c>
      <c r="B71" s="87">
        <v>35</v>
      </c>
      <c r="C71" s="87">
        <v>527</v>
      </c>
      <c r="D71" s="88">
        <v>46202</v>
      </c>
      <c r="E71" s="88">
        <v>11334</v>
      </c>
      <c r="F71" s="87">
        <v>204</v>
      </c>
      <c r="G71" s="88">
        <v>527</v>
      </c>
    </row>
    <row r="72" spans="1:8" ht="15">
      <c r="A72" s="7" t="s">
        <v>51</v>
      </c>
      <c r="B72" s="97">
        <v>0</v>
      </c>
      <c r="C72" s="97">
        <v>0</v>
      </c>
      <c r="D72" s="97">
        <v>0</v>
      </c>
      <c r="E72" s="97">
        <v>0</v>
      </c>
      <c r="F72" s="97">
        <v>37</v>
      </c>
      <c r="G72" s="97">
        <v>0</v>
      </c>
      <c r="H72" s="6"/>
    </row>
    <row r="73" spans="1:7" ht="12.75">
      <c r="A73" s="3" t="s">
        <v>52</v>
      </c>
      <c r="B73" s="3">
        <f aca="true" t="shared" si="2" ref="B73:G73">SUM(B50:B72)</f>
        <v>458352</v>
      </c>
      <c r="C73" s="3">
        <f t="shared" si="2"/>
        <v>7727394</v>
      </c>
      <c r="D73" s="3">
        <f t="shared" si="2"/>
        <v>1478948372</v>
      </c>
      <c r="E73" s="3">
        <f t="shared" si="2"/>
        <v>364592622</v>
      </c>
      <c r="F73" s="3">
        <f t="shared" si="2"/>
        <v>2330288</v>
      </c>
      <c r="G73" s="3">
        <f t="shared" si="2"/>
        <v>7727394</v>
      </c>
    </row>
    <row r="74" spans="1:7" ht="15">
      <c r="A74" s="2" t="s">
        <v>53</v>
      </c>
      <c r="B74" s="98">
        <v>15</v>
      </c>
      <c r="C74" s="98">
        <v>528</v>
      </c>
      <c r="D74" s="99">
        <v>272316</v>
      </c>
      <c r="E74" s="99">
        <v>67375</v>
      </c>
      <c r="F74" s="98">
        <v>779</v>
      </c>
      <c r="G74" s="99">
        <v>528</v>
      </c>
    </row>
    <row r="75" spans="1:7" ht="12.75">
      <c r="A75" s="5" t="s">
        <v>54</v>
      </c>
      <c r="B75" s="3">
        <f aca="true" t="shared" si="3" ref="B75:G75">SUM(B74)</f>
        <v>15</v>
      </c>
      <c r="C75" s="3">
        <f t="shared" si="3"/>
        <v>528</v>
      </c>
      <c r="D75" s="3">
        <f t="shared" si="3"/>
        <v>272316</v>
      </c>
      <c r="E75" s="3">
        <f t="shared" si="3"/>
        <v>67375</v>
      </c>
      <c r="F75" s="3">
        <f t="shared" si="3"/>
        <v>779</v>
      </c>
      <c r="G75" s="3">
        <f t="shared" si="3"/>
        <v>528</v>
      </c>
    </row>
    <row r="76" spans="1:7" ht="15">
      <c r="A76" s="7" t="s">
        <v>55</v>
      </c>
      <c r="B76" s="100">
        <v>5667</v>
      </c>
      <c r="C76" s="100">
        <v>24319</v>
      </c>
      <c r="D76" s="100">
        <v>1222905</v>
      </c>
      <c r="E76" s="100">
        <v>301295</v>
      </c>
      <c r="F76" s="100">
        <v>6944</v>
      </c>
      <c r="G76" s="100">
        <v>24319</v>
      </c>
    </row>
    <row r="77" spans="1:7" ht="15">
      <c r="A77" s="7" t="s">
        <v>56</v>
      </c>
      <c r="B77" s="101">
        <v>150</v>
      </c>
      <c r="C77" s="102">
        <v>4766</v>
      </c>
      <c r="D77" s="101">
        <v>2562</v>
      </c>
      <c r="E77" s="101">
        <v>631</v>
      </c>
      <c r="F77" s="102">
        <v>4546</v>
      </c>
      <c r="G77" s="102">
        <v>4766</v>
      </c>
    </row>
    <row r="78" spans="1:7" ht="15">
      <c r="A78" s="7" t="s">
        <v>57</v>
      </c>
      <c r="B78" s="101">
        <v>1</v>
      </c>
      <c r="C78" s="101">
        <v>11</v>
      </c>
      <c r="D78" s="102">
        <v>545</v>
      </c>
      <c r="E78" s="102">
        <v>135</v>
      </c>
      <c r="F78" s="101">
        <v>0</v>
      </c>
      <c r="G78" s="102">
        <v>11</v>
      </c>
    </row>
    <row r="79" spans="1:7" ht="15">
      <c r="A79" s="7" t="s">
        <v>58</v>
      </c>
      <c r="B79" s="103">
        <v>85</v>
      </c>
      <c r="C79" s="104">
        <v>2315</v>
      </c>
      <c r="D79" s="104">
        <v>600</v>
      </c>
      <c r="E79" s="103">
        <v>149</v>
      </c>
      <c r="F79" s="104">
        <v>3296</v>
      </c>
      <c r="G79" s="104">
        <v>2315</v>
      </c>
    </row>
    <row r="80" spans="1:7" ht="15">
      <c r="A80" s="7" t="s">
        <v>122</v>
      </c>
      <c r="B80" s="103">
        <v>2</v>
      </c>
      <c r="C80" s="103">
        <v>6</v>
      </c>
      <c r="D80" s="104">
        <v>299</v>
      </c>
      <c r="E80" s="104">
        <v>74</v>
      </c>
      <c r="F80" s="103">
        <v>0</v>
      </c>
      <c r="G80" s="104">
        <v>6</v>
      </c>
    </row>
    <row r="81" spans="1:7" ht="15">
      <c r="A81" s="7" t="s">
        <v>127</v>
      </c>
      <c r="B81" s="105">
        <v>2700</v>
      </c>
      <c r="C81" s="105">
        <v>5614</v>
      </c>
      <c r="D81" s="105">
        <v>322948</v>
      </c>
      <c r="E81" s="105">
        <v>79405</v>
      </c>
      <c r="F81" s="105">
        <v>6871</v>
      </c>
      <c r="G81" s="105">
        <v>5614</v>
      </c>
    </row>
    <row r="82" spans="1:7" ht="15">
      <c r="A82" s="7" t="s">
        <v>7</v>
      </c>
      <c r="B82" s="109">
        <v>13</v>
      </c>
      <c r="C82" s="109">
        <v>660</v>
      </c>
      <c r="D82" s="109">
        <v>37851</v>
      </c>
      <c r="E82" s="109">
        <v>9185</v>
      </c>
      <c r="F82" s="109">
        <v>0</v>
      </c>
      <c r="G82" s="110">
        <v>660</v>
      </c>
    </row>
    <row r="83" spans="1:7" ht="15">
      <c r="A83" s="7" t="s">
        <v>59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</row>
    <row r="84" spans="1:7" ht="15">
      <c r="A84" s="7" t="s">
        <v>57</v>
      </c>
      <c r="B84" s="106">
        <v>0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</row>
    <row r="85" spans="1:7" ht="15">
      <c r="A85" s="7" t="s">
        <v>60</v>
      </c>
      <c r="B85" s="107">
        <v>2</v>
      </c>
      <c r="C85" s="107">
        <v>17</v>
      </c>
      <c r="D85" s="107">
        <v>55</v>
      </c>
      <c r="E85" s="107">
        <v>13</v>
      </c>
      <c r="F85" s="107">
        <v>318</v>
      </c>
      <c r="G85" s="108">
        <v>17</v>
      </c>
    </row>
    <row r="86" spans="1:7" ht="15">
      <c r="A86" s="7" t="s">
        <v>122</v>
      </c>
      <c r="B86" s="107">
        <v>0</v>
      </c>
      <c r="C86" s="107">
        <v>0</v>
      </c>
      <c r="D86" s="107">
        <v>0</v>
      </c>
      <c r="E86" s="107">
        <v>0</v>
      </c>
      <c r="F86" s="107">
        <v>0</v>
      </c>
      <c r="G86" s="107">
        <v>0</v>
      </c>
    </row>
    <row r="87" spans="1:7" ht="15">
      <c r="A87" s="7" t="s">
        <v>128</v>
      </c>
      <c r="B87" s="111">
        <v>2</v>
      </c>
      <c r="C87" s="111">
        <v>11</v>
      </c>
      <c r="D87" s="111">
        <v>571</v>
      </c>
      <c r="E87" s="111">
        <v>142</v>
      </c>
      <c r="F87" s="111">
        <v>852</v>
      </c>
      <c r="G87" s="112">
        <v>11</v>
      </c>
    </row>
    <row r="88" spans="1:7" ht="15">
      <c r="A88" s="7" t="s">
        <v>7</v>
      </c>
      <c r="B88" s="111">
        <v>0</v>
      </c>
      <c r="C88" s="111">
        <v>0</v>
      </c>
      <c r="D88" s="111">
        <v>0</v>
      </c>
      <c r="E88" s="111">
        <v>0</v>
      </c>
      <c r="F88" s="111">
        <v>0</v>
      </c>
      <c r="G88" s="111">
        <v>0</v>
      </c>
    </row>
    <row r="89" spans="1:7" ht="15">
      <c r="A89" s="7" t="s">
        <v>61</v>
      </c>
      <c r="B89" s="113">
        <v>11353</v>
      </c>
      <c r="C89" s="113">
        <v>36891</v>
      </c>
      <c r="D89" s="113">
        <v>664195</v>
      </c>
      <c r="E89" s="113">
        <v>164260</v>
      </c>
      <c r="F89" s="113">
        <v>12889</v>
      </c>
      <c r="G89" s="113">
        <v>36891</v>
      </c>
    </row>
    <row r="90" spans="1:7" ht="15">
      <c r="A90" s="7" t="s">
        <v>62</v>
      </c>
      <c r="B90" s="114">
        <v>107</v>
      </c>
      <c r="C90" s="115">
        <v>9074</v>
      </c>
      <c r="D90" s="115">
        <v>6769</v>
      </c>
      <c r="E90" s="114">
        <v>1684</v>
      </c>
      <c r="F90" s="115">
        <v>10527</v>
      </c>
      <c r="G90" s="115">
        <v>9074</v>
      </c>
    </row>
    <row r="91" spans="1:7" ht="15">
      <c r="A91" s="7" t="s">
        <v>57</v>
      </c>
      <c r="B91" s="114">
        <v>47</v>
      </c>
      <c r="C91" s="114">
        <v>4103</v>
      </c>
      <c r="D91" s="114">
        <v>64920</v>
      </c>
      <c r="E91" s="114">
        <v>16001</v>
      </c>
      <c r="F91" s="114">
        <v>0</v>
      </c>
      <c r="G91" s="115">
        <v>4103</v>
      </c>
    </row>
    <row r="92" spans="1:7" ht="15">
      <c r="A92" s="7" t="s">
        <v>63</v>
      </c>
      <c r="B92" s="116">
        <v>119</v>
      </c>
      <c r="C92" s="117">
        <v>5076</v>
      </c>
      <c r="D92" s="117">
        <v>1919</v>
      </c>
      <c r="E92" s="116">
        <v>475</v>
      </c>
      <c r="F92" s="117">
        <v>14148</v>
      </c>
      <c r="G92" s="117">
        <v>5076</v>
      </c>
    </row>
    <row r="93" spans="1:7" ht="15">
      <c r="A93" s="7" t="s">
        <v>133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7">
        <v>0</v>
      </c>
    </row>
    <row r="94" spans="1:7" ht="15">
      <c r="A94" s="7" t="s">
        <v>64</v>
      </c>
      <c r="B94" s="120">
        <v>0</v>
      </c>
      <c r="C94" s="120">
        <v>0</v>
      </c>
      <c r="D94" s="120">
        <v>0</v>
      </c>
      <c r="E94" s="120">
        <v>0</v>
      </c>
      <c r="F94" s="120">
        <v>50</v>
      </c>
      <c r="G94" s="121">
        <v>0</v>
      </c>
    </row>
    <row r="95" spans="1:7" ht="15">
      <c r="A95" s="7" t="s">
        <v>63</v>
      </c>
      <c r="B95" s="120">
        <v>11</v>
      </c>
      <c r="C95" s="120">
        <v>298</v>
      </c>
      <c r="D95" s="120">
        <v>108</v>
      </c>
      <c r="E95" s="120">
        <v>27</v>
      </c>
      <c r="F95" s="120">
        <v>1280</v>
      </c>
      <c r="G95" s="121">
        <v>298</v>
      </c>
    </row>
    <row r="96" spans="1:7" ht="15">
      <c r="A96" s="7" t="s">
        <v>122</v>
      </c>
      <c r="B96" s="120">
        <v>0</v>
      </c>
      <c r="C96" s="120">
        <v>0</v>
      </c>
      <c r="D96" s="120">
        <v>0</v>
      </c>
      <c r="E96" s="120">
        <v>0</v>
      </c>
      <c r="F96" s="120">
        <v>0</v>
      </c>
      <c r="G96" s="120">
        <v>0</v>
      </c>
    </row>
    <row r="97" spans="1:7" ht="15">
      <c r="A97" s="7" t="s">
        <v>65</v>
      </c>
      <c r="B97" s="120">
        <v>312</v>
      </c>
      <c r="C97" s="121">
        <v>3809</v>
      </c>
      <c r="D97" s="121">
        <v>132926</v>
      </c>
      <c r="E97" s="121">
        <v>32904</v>
      </c>
      <c r="F97" s="121">
        <v>3117</v>
      </c>
      <c r="G97" s="121">
        <v>3809</v>
      </c>
    </row>
    <row r="98" spans="1:7" ht="15">
      <c r="A98" s="7" t="s">
        <v>66</v>
      </c>
      <c r="B98" s="118">
        <v>116</v>
      </c>
      <c r="C98" s="119">
        <v>1933</v>
      </c>
      <c r="D98" s="119">
        <v>102033</v>
      </c>
      <c r="E98" s="119">
        <v>25220</v>
      </c>
      <c r="F98" s="119">
        <v>2177</v>
      </c>
      <c r="G98" s="119">
        <v>1933</v>
      </c>
    </row>
    <row r="99" spans="1:7" ht="15">
      <c r="A99" s="7" t="s">
        <v>134</v>
      </c>
      <c r="B99" s="118">
        <v>0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</row>
    <row r="100" spans="1:7" ht="15">
      <c r="A100" s="7" t="s">
        <v>59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ht="15">
      <c r="A101" s="7" t="s">
        <v>67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</row>
    <row r="102" spans="1:7" ht="15">
      <c r="A102" s="7" t="s">
        <v>68</v>
      </c>
      <c r="B102" s="122">
        <v>204</v>
      </c>
      <c r="C102" s="122">
        <v>515</v>
      </c>
      <c r="D102" s="123">
        <v>18420</v>
      </c>
      <c r="E102" s="123">
        <v>4549</v>
      </c>
      <c r="F102" s="122">
        <v>0</v>
      </c>
      <c r="G102" s="123">
        <v>515</v>
      </c>
    </row>
    <row r="103" spans="1:7" ht="15">
      <c r="A103" s="7" t="s">
        <v>69</v>
      </c>
      <c r="B103" s="124">
        <v>4</v>
      </c>
      <c r="C103" s="124">
        <v>202</v>
      </c>
      <c r="D103" s="124">
        <v>78</v>
      </c>
      <c r="E103" s="124">
        <v>19</v>
      </c>
      <c r="F103" s="124">
        <v>202</v>
      </c>
      <c r="G103" s="125">
        <v>202</v>
      </c>
    </row>
    <row r="104" spans="1:7" ht="15">
      <c r="A104" s="7" t="s">
        <v>57</v>
      </c>
      <c r="B104" s="124">
        <v>4</v>
      </c>
      <c r="C104" s="124">
        <v>202</v>
      </c>
      <c r="D104" s="124">
        <v>6641</v>
      </c>
      <c r="E104" s="124">
        <v>1644</v>
      </c>
      <c r="F104" s="124">
        <v>0</v>
      </c>
      <c r="G104" s="124">
        <v>202</v>
      </c>
    </row>
    <row r="105" spans="1:8" ht="15">
      <c r="A105" s="7" t="s">
        <v>70</v>
      </c>
      <c r="B105" s="126">
        <v>4</v>
      </c>
      <c r="C105" s="126">
        <v>202</v>
      </c>
      <c r="D105" s="126">
        <v>200</v>
      </c>
      <c r="E105" s="126">
        <v>49</v>
      </c>
      <c r="F105" s="126">
        <v>202</v>
      </c>
      <c r="G105" s="127">
        <v>202</v>
      </c>
      <c r="H105" s="6"/>
    </row>
    <row r="106" spans="1:7" ht="15">
      <c r="A106" s="7" t="s">
        <v>122</v>
      </c>
      <c r="B106" s="128">
        <v>0</v>
      </c>
      <c r="C106" s="128">
        <v>0</v>
      </c>
      <c r="D106" s="128">
        <v>0</v>
      </c>
      <c r="E106" s="128">
        <v>0</v>
      </c>
      <c r="F106" s="128">
        <v>0</v>
      </c>
      <c r="G106" s="128">
        <v>0</v>
      </c>
    </row>
    <row r="107" spans="1:7" ht="15">
      <c r="A107" s="7" t="s">
        <v>124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ht="12.75">
      <c r="A108" s="3" t="s">
        <v>71</v>
      </c>
      <c r="B108" s="3">
        <f aca="true" t="shared" si="4" ref="B108:G108">SUM(B76:B107)</f>
        <v>20903</v>
      </c>
      <c r="C108" s="3">
        <f t="shared" si="4"/>
        <v>100024</v>
      </c>
      <c r="D108" s="3">
        <f t="shared" si="4"/>
        <v>2586545</v>
      </c>
      <c r="E108" s="3">
        <f t="shared" si="4"/>
        <v>637861</v>
      </c>
      <c r="F108" s="3">
        <f t="shared" si="4"/>
        <v>67419</v>
      </c>
      <c r="G108" s="3">
        <f t="shared" si="4"/>
        <v>100024</v>
      </c>
    </row>
    <row r="109" spans="1:7" ht="13.5" thickBot="1">
      <c r="A109" s="3" t="s">
        <v>72</v>
      </c>
      <c r="B109" s="3">
        <f aca="true" t="shared" si="5" ref="B109:G109">SUM(B108,B75,B73,B49,B19)</f>
        <v>1484177</v>
      </c>
      <c r="C109" s="3">
        <f t="shared" si="5"/>
        <v>43897953</v>
      </c>
      <c r="D109" s="3">
        <f t="shared" si="5"/>
        <v>4703327855</v>
      </c>
      <c r="E109" s="3">
        <f t="shared" si="5"/>
        <v>1159026419</v>
      </c>
      <c r="F109" s="3">
        <f t="shared" si="5"/>
        <v>28987517</v>
      </c>
      <c r="G109" s="3">
        <f t="shared" si="5"/>
        <v>43897953</v>
      </c>
    </row>
    <row r="110" spans="1:7" ht="13.5" thickBot="1">
      <c r="A110" s="671" t="s">
        <v>73</v>
      </c>
      <c r="B110" s="672">
        <v>0</v>
      </c>
      <c r="C110" s="672">
        <v>0</v>
      </c>
      <c r="D110" s="672">
        <v>0</v>
      </c>
      <c r="E110" s="672">
        <v>0</v>
      </c>
      <c r="F110" s="672">
        <v>0</v>
      </c>
      <c r="G110" s="673">
        <v>0</v>
      </c>
    </row>
    <row r="111" spans="1:7" ht="12.75">
      <c r="A111" s="7" t="s">
        <v>74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1:7" ht="15">
      <c r="A112" s="7" t="s">
        <v>75</v>
      </c>
      <c r="B112" s="139">
        <v>31</v>
      </c>
      <c r="C112" s="140">
        <v>9049</v>
      </c>
      <c r="D112" s="140">
        <v>452408</v>
      </c>
      <c r="E112" s="140">
        <v>111018</v>
      </c>
      <c r="F112" s="140">
        <v>0</v>
      </c>
      <c r="G112" s="140">
        <v>9049</v>
      </c>
    </row>
    <row r="113" spans="1:7" ht="15">
      <c r="A113" s="7" t="s">
        <v>76</v>
      </c>
      <c r="B113" s="141">
        <v>11</v>
      </c>
      <c r="C113" s="142">
        <v>18602</v>
      </c>
      <c r="D113" s="142">
        <v>930175</v>
      </c>
      <c r="E113" s="142">
        <v>230343</v>
      </c>
      <c r="F113" s="141">
        <v>1868</v>
      </c>
      <c r="G113" s="142">
        <v>18602</v>
      </c>
    </row>
    <row r="114" spans="1:7" ht="12.75">
      <c r="A114" s="7" t="s">
        <v>77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</row>
    <row r="115" spans="1:7" ht="15">
      <c r="A115" s="7" t="s">
        <v>78</v>
      </c>
      <c r="B115" s="143">
        <v>6</v>
      </c>
      <c r="C115" s="143">
        <v>1200</v>
      </c>
      <c r="D115" s="143">
        <v>60000</v>
      </c>
      <c r="E115" s="143">
        <v>14846</v>
      </c>
      <c r="F115" s="143">
        <v>0</v>
      </c>
      <c r="G115" s="144">
        <v>1200</v>
      </c>
    </row>
    <row r="116" spans="1:7" ht="12.75">
      <c r="A116" s="7" t="s">
        <v>79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</row>
    <row r="117" spans="1:7" ht="15">
      <c r="A117" s="7" t="s">
        <v>80</v>
      </c>
      <c r="B117" s="147">
        <v>0</v>
      </c>
      <c r="C117" s="148">
        <v>0</v>
      </c>
      <c r="D117" s="148">
        <v>0</v>
      </c>
      <c r="E117" s="148">
        <v>0</v>
      </c>
      <c r="F117" s="147">
        <v>0</v>
      </c>
      <c r="G117" s="148">
        <v>0</v>
      </c>
    </row>
    <row r="118" spans="1:7" ht="12.75">
      <c r="A118" s="7" t="s">
        <v>81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ht="15">
      <c r="A119" s="7" t="s">
        <v>82</v>
      </c>
      <c r="B119" s="149">
        <v>2</v>
      </c>
      <c r="C119" s="149">
        <v>92213</v>
      </c>
      <c r="D119" s="150">
        <v>4610660</v>
      </c>
      <c r="E119" s="150">
        <v>1140462</v>
      </c>
      <c r="F119" s="149">
        <v>92213</v>
      </c>
      <c r="G119" s="150">
        <v>92213</v>
      </c>
    </row>
    <row r="120" spans="1:7" ht="12.75">
      <c r="A120" s="7" t="s">
        <v>83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ht="12.75">
      <c r="A121" s="7" t="s">
        <v>84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</row>
    <row r="122" spans="1:7" ht="15">
      <c r="A122" s="7" t="s">
        <v>126</v>
      </c>
      <c r="B122" s="145">
        <v>92</v>
      </c>
      <c r="C122" s="146">
        <v>72965</v>
      </c>
      <c r="D122" s="146">
        <v>3648305</v>
      </c>
      <c r="E122" s="146">
        <v>894945</v>
      </c>
      <c r="F122" s="145">
        <v>3862</v>
      </c>
      <c r="G122" s="146">
        <v>72965</v>
      </c>
    </row>
    <row r="123" spans="1:8" ht="15">
      <c r="A123" s="7" t="s">
        <v>85</v>
      </c>
      <c r="B123" s="151">
        <v>0</v>
      </c>
      <c r="C123" s="152">
        <v>0</v>
      </c>
      <c r="D123" s="152">
        <v>0</v>
      </c>
      <c r="E123" s="152">
        <v>0</v>
      </c>
      <c r="F123" s="151">
        <v>0</v>
      </c>
      <c r="G123" s="152">
        <v>0</v>
      </c>
      <c r="H123" s="6"/>
    </row>
    <row r="124" spans="1:7" ht="12.75">
      <c r="A124" s="7" t="s">
        <v>86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</row>
    <row r="125" spans="1:7" ht="12.75">
      <c r="A125" s="7" t="s">
        <v>125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</row>
    <row r="126" spans="1:7" ht="15">
      <c r="A126" s="169" t="s">
        <v>137</v>
      </c>
      <c r="B126" s="170">
        <v>0</v>
      </c>
      <c r="C126" s="171">
        <v>0</v>
      </c>
      <c r="D126" s="171">
        <v>0</v>
      </c>
      <c r="E126" s="171">
        <v>0</v>
      </c>
      <c r="F126" s="170">
        <v>0</v>
      </c>
      <c r="G126" s="171">
        <v>0</v>
      </c>
    </row>
    <row r="127" spans="1:7" ht="15">
      <c r="A127" s="172" t="s">
        <v>138</v>
      </c>
      <c r="B127" s="173">
        <v>4</v>
      </c>
      <c r="C127" s="173">
        <v>2373</v>
      </c>
      <c r="D127" s="174">
        <v>118682</v>
      </c>
      <c r="E127" s="174">
        <v>29346</v>
      </c>
      <c r="F127" s="173">
        <v>741</v>
      </c>
      <c r="G127" s="173">
        <v>2373</v>
      </c>
    </row>
    <row r="128" spans="1:7" ht="12.75">
      <c r="A128" s="3" t="s">
        <v>87</v>
      </c>
      <c r="B128" s="3">
        <f aca="true" t="shared" si="6" ref="B128:G128">SUM(B111:B127)</f>
        <v>146</v>
      </c>
      <c r="C128" s="3">
        <f t="shared" si="6"/>
        <v>196402</v>
      </c>
      <c r="D128" s="3">
        <f t="shared" si="6"/>
        <v>9820230</v>
      </c>
      <c r="E128" s="3">
        <f t="shared" si="6"/>
        <v>2420960</v>
      </c>
      <c r="F128" s="3">
        <f t="shared" si="6"/>
        <v>98684</v>
      </c>
      <c r="G128" s="3">
        <f t="shared" si="6"/>
        <v>196402</v>
      </c>
    </row>
    <row r="129" spans="1:7" ht="15">
      <c r="A129" s="7" t="s">
        <v>88</v>
      </c>
      <c r="B129" s="153">
        <v>41</v>
      </c>
      <c r="C129" s="154">
        <v>2556</v>
      </c>
      <c r="D129" s="154">
        <v>528518</v>
      </c>
      <c r="E129" s="154">
        <v>127794</v>
      </c>
      <c r="F129" s="153">
        <v>0</v>
      </c>
      <c r="G129" s="154">
        <v>2556</v>
      </c>
    </row>
    <row r="130" spans="1:7" ht="15">
      <c r="A130" s="7" t="s">
        <v>89</v>
      </c>
      <c r="B130" s="155">
        <v>6</v>
      </c>
      <c r="C130" s="155">
        <v>28</v>
      </c>
      <c r="D130" s="156">
        <v>5694</v>
      </c>
      <c r="E130" s="156">
        <v>1398</v>
      </c>
      <c r="F130" s="155">
        <v>0</v>
      </c>
      <c r="G130" s="156">
        <v>28</v>
      </c>
    </row>
    <row r="131" spans="1:7" ht="15">
      <c r="A131" s="7" t="s">
        <v>90</v>
      </c>
      <c r="B131" s="157">
        <v>766</v>
      </c>
      <c r="C131" s="158">
        <v>9881</v>
      </c>
      <c r="D131" s="158">
        <v>399979</v>
      </c>
      <c r="E131" s="158">
        <v>99425</v>
      </c>
      <c r="F131" s="157">
        <v>308</v>
      </c>
      <c r="G131" s="158">
        <v>9881</v>
      </c>
    </row>
    <row r="132" spans="1:7" ht="15">
      <c r="A132" s="7" t="s">
        <v>91</v>
      </c>
      <c r="B132" s="159">
        <v>285</v>
      </c>
      <c r="C132" s="160">
        <v>3587</v>
      </c>
      <c r="D132" s="160">
        <v>141131</v>
      </c>
      <c r="E132" s="160">
        <v>34936</v>
      </c>
      <c r="F132" s="159">
        <v>113</v>
      </c>
      <c r="G132" s="160">
        <v>3587</v>
      </c>
    </row>
    <row r="133" spans="1:7" ht="12.75">
      <c r="A133" s="7" t="s">
        <v>92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ht="12.75">
      <c r="A134" s="7" t="s">
        <v>93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ht="15">
      <c r="A135" s="7" t="s">
        <v>94</v>
      </c>
      <c r="B135" s="161">
        <v>0</v>
      </c>
      <c r="C135" s="161">
        <v>0</v>
      </c>
      <c r="D135" s="161">
        <v>0</v>
      </c>
      <c r="E135" s="161">
        <v>0</v>
      </c>
      <c r="F135" s="161">
        <v>0</v>
      </c>
      <c r="G135" s="161">
        <v>0</v>
      </c>
    </row>
    <row r="136" spans="1:8" ht="15">
      <c r="A136" s="7" t="s">
        <v>95</v>
      </c>
      <c r="B136" s="161">
        <v>0</v>
      </c>
      <c r="C136" s="161">
        <v>0</v>
      </c>
      <c r="D136" s="161">
        <v>0</v>
      </c>
      <c r="E136" s="161">
        <v>0</v>
      </c>
      <c r="F136" s="161">
        <v>0</v>
      </c>
      <c r="G136" s="162">
        <v>0</v>
      </c>
      <c r="H136" s="6"/>
    </row>
    <row r="137" spans="1:7" ht="15">
      <c r="A137" s="7" t="s">
        <v>96</v>
      </c>
      <c r="B137" s="163">
        <v>13</v>
      </c>
      <c r="C137" s="164">
        <v>17706</v>
      </c>
      <c r="D137" s="164">
        <v>3530044</v>
      </c>
      <c r="E137" s="164">
        <v>869538</v>
      </c>
      <c r="F137" s="163">
        <v>0</v>
      </c>
      <c r="G137" s="164">
        <v>17706</v>
      </c>
    </row>
    <row r="138" spans="1:7" ht="15">
      <c r="A138" s="7" t="s">
        <v>97</v>
      </c>
      <c r="B138" s="165">
        <v>5</v>
      </c>
      <c r="C138" s="165">
        <v>69</v>
      </c>
      <c r="D138" s="166">
        <v>13716</v>
      </c>
      <c r="E138" s="165">
        <v>3383</v>
      </c>
      <c r="F138" s="165">
        <v>0</v>
      </c>
      <c r="G138" s="166">
        <v>69</v>
      </c>
    </row>
    <row r="139" spans="1:7" ht="12.75">
      <c r="A139" s="3" t="s">
        <v>98</v>
      </c>
      <c r="B139" s="3">
        <f aca="true" t="shared" si="7" ref="B139:G139">SUM(B129:B138)</f>
        <v>1116</v>
      </c>
      <c r="C139" s="3">
        <f t="shared" si="7"/>
        <v>33827</v>
      </c>
      <c r="D139" s="3">
        <f t="shared" si="7"/>
        <v>4619082</v>
      </c>
      <c r="E139" s="3">
        <f t="shared" si="7"/>
        <v>1136474</v>
      </c>
      <c r="F139" s="3">
        <f t="shared" si="7"/>
        <v>421</v>
      </c>
      <c r="G139" s="3">
        <f t="shared" si="7"/>
        <v>33827</v>
      </c>
    </row>
    <row r="140" spans="1:7" ht="15">
      <c r="A140" s="2" t="s">
        <v>99</v>
      </c>
      <c r="B140" s="167">
        <v>3</v>
      </c>
      <c r="C140" s="167">
        <v>8008</v>
      </c>
      <c r="D140" s="168">
        <v>16191</v>
      </c>
      <c r="E140" s="168">
        <v>4023</v>
      </c>
      <c r="F140" s="167">
        <v>6</v>
      </c>
      <c r="G140" s="168">
        <v>8008</v>
      </c>
    </row>
    <row r="141" spans="1:7" ht="13.5" thickBot="1">
      <c r="A141" s="3" t="s">
        <v>100</v>
      </c>
      <c r="B141" s="3">
        <f aca="true" t="shared" si="8" ref="B141:G141">SUM(B140,B139,B128)</f>
        <v>1265</v>
      </c>
      <c r="C141" s="3">
        <f t="shared" si="8"/>
        <v>238237</v>
      </c>
      <c r="D141" s="3">
        <f t="shared" si="8"/>
        <v>14455503</v>
      </c>
      <c r="E141" s="3">
        <f t="shared" si="8"/>
        <v>3561457</v>
      </c>
      <c r="F141" s="3">
        <f t="shared" si="8"/>
        <v>99111</v>
      </c>
      <c r="G141" s="3">
        <f t="shared" si="8"/>
        <v>238237</v>
      </c>
    </row>
    <row r="142" spans="1:7" ht="13.5" thickBot="1">
      <c r="A142" s="671" t="s">
        <v>101</v>
      </c>
      <c r="B142" s="672">
        <v>0</v>
      </c>
      <c r="C142" s="672">
        <v>0</v>
      </c>
      <c r="D142" s="672">
        <v>0</v>
      </c>
      <c r="E142" s="672">
        <v>0</v>
      </c>
      <c r="F142" s="672">
        <v>0</v>
      </c>
      <c r="G142" s="673">
        <v>0</v>
      </c>
    </row>
    <row r="143" spans="1:7" ht="13.5" thickBot="1">
      <c r="A143" s="3" t="s">
        <v>102</v>
      </c>
      <c r="B143" s="3">
        <v>243</v>
      </c>
      <c r="C143" s="3">
        <v>191420</v>
      </c>
      <c r="D143" s="3">
        <v>36310069</v>
      </c>
      <c r="E143" s="3">
        <v>8990534</v>
      </c>
      <c r="F143" s="3">
        <v>0</v>
      </c>
      <c r="G143" s="3">
        <v>191420</v>
      </c>
    </row>
    <row r="144" spans="1:7" ht="13.5" thickBot="1">
      <c r="A144" s="671" t="s">
        <v>103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7" ht="15">
      <c r="A145" s="7" t="s">
        <v>104</v>
      </c>
      <c r="B145" s="129">
        <v>164</v>
      </c>
      <c r="C145" s="130">
        <v>1221</v>
      </c>
      <c r="D145" s="130">
        <v>1745</v>
      </c>
      <c r="E145" s="129">
        <v>430</v>
      </c>
      <c r="F145" s="129">
        <v>0</v>
      </c>
      <c r="G145" s="130">
        <v>1221</v>
      </c>
    </row>
    <row r="146" spans="1:7" ht="15">
      <c r="A146" s="7" t="s">
        <v>105</v>
      </c>
      <c r="B146" s="129">
        <v>121</v>
      </c>
      <c r="C146" s="130">
        <v>3179</v>
      </c>
      <c r="D146" s="129">
        <v>102</v>
      </c>
      <c r="E146" s="129">
        <v>25</v>
      </c>
      <c r="F146" s="129">
        <v>0</v>
      </c>
      <c r="G146" s="130">
        <v>3179</v>
      </c>
    </row>
    <row r="147" spans="1:7" ht="15">
      <c r="A147" s="7" t="s">
        <v>106</v>
      </c>
      <c r="B147" s="132">
        <v>2700649</v>
      </c>
      <c r="C147" s="132">
        <v>7560199</v>
      </c>
      <c r="D147" s="132">
        <v>59714729</v>
      </c>
      <c r="E147" s="132">
        <v>14734687</v>
      </c>
      <c r="F147" s="132">
        <v>61535</v>
      </c>
      <c r="G147" s="132">
        <v>7560199</v>
      </c>
    </row>
    <row r="148" spans="1:7" ht="15">
      <c r="A148" s="138" t="s">
        <v>136</v>
      </c>
      <c r="B148" s="138">
        <v>6</v>
      </c>
      <c r="C148" s="138">
        <v>34</v>
      </c>
      <c r="D148" s="138">
        <v>283</v>
      </c>
      <c r="E148" s="138">
        <v>70</v>
      </c>
      <c r="F148" s="138">
        <v>0</v>
      </c>
      <c r="G148" s="138">
        <v>34</v>
      </c>
    </row>
    <row r="149" spans="1:8" ht="15">
      <c r="A149" s="7" t="s">
        <v>107</v>
      </c>
      <c r="B149" s="131">
        <v>2550711</v>
      </c>
      <c r="C149" s="131">
        <v>4626330</v>
      </c>
      <c r="D149" s="131">
        <v>188455857</v>
      </c>
      <c r="E149" s="131">
        <v>46493184</v>
      </c>
      <c r="F149" s="131">
        <v>20943</v>
      </c>
      <c r="G149" s="131">
        <v>4626330</v>
      </c>
      <c r="H149" s="6"/>
    </row>
    <row r="150" spans="1:8" ht="15">
      <c r="A150" s="135" t="s">
        <v>135</v>
      </c>
      <c r="B150" s="136">
        <v>141</v>
      </c>
      <c r="C150" s="137">
        <v>5108</v>
      </c>
      <c r="D150" s="137">
        <v>209367</v>
      </c>
      <c r="E150" s="137">
        <v>51404</v>
      </c>
      <c r="F150" s="136">
        <v>0</v>
      </c>
      <c r="G150" s="137">
        <v>5108</v>
      </c>
      <c r="H150" s="6"/>
    </row>
    <row r="151" spans="1:7" ht="15">
      <c r="A151" s="7" t="s">
        <v>108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</row>
    <row r="152" spans="1:7" ht="15">
      <c r="A152" s="7" t="s">
        <v>109</v>
      </c>
      <c r="B152" s="133">
        <v>72</v>
      </c>
      <c r="C152" s="133">
        <v>1624</v>
      </c>
      <c r="D152" s="134">
        <v>21330</v>
      </c>
      <c r="E152" s="134">
        <v>5283</v>
      </c>
      <c r="F152" s="133">
        <v>763</v>
      </c>
      <c r="G152" s="134">
        <v>1624</v>
      </c>
    </row>
    <row r="153" spans="1:7" ht="12.75">
      <c r="A153" s="3" t="s">
        <v>110</v>
      </c>
      <c r="B153" s="3">
        <f aca="true" t="shared" si="9" ref="B153:G153">SUM(B145:B152)</f>
        <v>5251864</v>
      </c>
      <c r="C153" s="3">
        <f t="shared" si="9"/>
        <v>12197695</v>
      </c>
      <c r="D153" s="3">
        <f t="shared" si="9"/>
        <v>248403413</v>
      </c>
      <c r="E153" s="3">
        <f t="shared" si="9"/>
        <v>61285083</v>
      </c>
      <c r="F153" s="3">
        <f t="shared" si="9"/>
        <v>83241</v>
      </c>
      <c r="G153" s="3">
        <f t="shared" si="9"/>
        <v>12197695</v>
      </c>
    </row>
    <row r="154" spans="1:7" ht="12.75">
      <c r="A154" s="3" t="s">
        <v>111</v>
      </c>
      <c r="B154" s="3">
        <f aca="true" t="shared" si="10" ref="B154:G154">B153+B155</f>
        <v>6737549</v>
      </c>
      <c r="C154" s="3">
        <f t="shared" si="10"/>
        <v>56525305</v>
      </c>
      <c r="D154" s="3">
        <f t="shared" si="10"/>
        <v>5002496840</v>
      </c>
      <c r="E154" s="3">
        <f t="shared" si="10"/>
        <v>1232863493</v>
      </c>
      <c r="F154" s="3">
        <f t="shared" si="10"/>
        <v>29169869</v>
      </c>
      <c r="G154" s="3">
        <f t="shared" si="10"/>
        <v>56525305</v>
      </c>
    </row>
    <row r="155" spans="1:7" ht="12.75">
      <c r="A155" s="3" t="s">
        <v>112</v>
      </c>
      <c r="B155" s="3">
        <f aca="true" t="shared" si="11" ref="B155:G155">SUM(B143,B141,B109)</f>
        <v>1485685</v>
      </c>
      <c r="C155" s="3">
        <f t="shared" si="11"/>
        <v>44327610</v>
      </c>
      <c r="D155" s="3">
        <f t="shared" si="11"/>
        <v>4754093427</v>
      </c>
      <c r="E155" s="3">
        <f t="shared" si="11"/>
        <v>1171578410</v>
      </c>
      <c r="F155" s="3">
        <f t="shared" si="11"/>
        <v>29086628</v>
      </c>
      <c r="G155" s="3">
        <f t="shared" si="11"/>
        <v>44327610</v>
      </c>
    </row>
    <row r="156" spans="2:7" ht="12.75">
      <c r="B156" s="4"/>
      <c r="C156" s="4"/>
      <c r="D156" s="4"/>
      <c r="E156" s="4"/>
      <c r="F156" s="4"/>
      <c r="G156" s="4"/>
    </row>
  </sheetData>
  <sheetProtection/>
  <mergeCells count="10">
    <mergeCell ref="A3:G3"/>
    <mergeCell ref="A110:G110"/>
    <mergeCell ref="A142:G142"/>
    <mergeCell ref="A144:G144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19 C19:G19 B49:G49 B73:G73 B75:G75 B108:G108 B109:G109 B139:G139 B141:G141 B155:G155 B154:G154" unlockedFormula="1"/>
    <ignoredError sqref="B153:G153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pane ySplit="3" topLeftCell="A106" activePane="bottomLeft" state="frozen"/>
      <selection pane="topLeft" activeCell="A1" sqref="A1"/>
      <selection pane="bottomLeft" activeCell="H111" sqref="H111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152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8" ht="15">
      <c r="A4" s="7" t="s">
        <v>2</v>
      </c>
      <c r="B4" s="535">
        <v>254231</v>
      </c>
      <c r="C4" s="535">
        <v>1616650</v>
      </c>
      <c r="D4" s="535">
        <v>102140580</v>
      </c>
      <c r="E4" s="535">
        <v>32066992</v>
      </c>
      <c r="F4" s="535">
        <v>354032</v>
      </c>
      <c r="G4" s="535">
        <v>15849445</v>
      </c>
      <c r="H4" s="175"/>
    </row>
    <row r="5" spans="1:8" ht="15">
      <c r="A5" s="7" t="s">
        <v>7</v>
      </c>
      <c r="B5" s="538">
        <v>4923</v>
      </c>
      <c r="C5" s="538">
        <v>644300</v>
      </c>
      <c r="D5" s="538">
        <v>39781068</v>
      </c>
      <c r="E5" s="538">
        <v>12369549</v>
      </c>
      <c r="F5" s="537">
        <v>0</v>
      </c>
      <c r="G5" s="538">
        <v>3840430</v>
      </c>
      <c r="H5" s="175"/>
    </row>
    <row r="6" spans="1:8" ht="15">
      <c r="A6" s="7" t="s">
        <v>8</v>
      </c>
      <c r="B6" s="543">
        <v>10</v>
      </c>
      <c r="C6" s="543">
        <v>146</v>
      </c>
      <c r="D6" s="544">
        <v>15468</v>
      </c>
      <c r="E6" s="544">
        <v>4846</v>
      </c>
      <c r="F6" s="543">
        <v>740</v>
      </c>
      <c r="G6" s="544">
        <v>17188</v>
      </c>
      <c r="H6" s="175"/>
    </row>
    <row r="7" spans="1:8" ht="15">
      <c r="A7" s="7" t="s">
        <v>9</v>
      </c>
      <c r="B7" s="536">
        <v>3081</v>
      </c>
      <c r="C7" s="536">
        <v>10442</v>
      </c>
      <c r="D7" s="536">
        <v>3556275</v>
      </c>
      <c r="E7" s="536">
        <v>1115343</v>
      </c>
      <c r="F7" s="536">
        <v>3322</v>
      </c>
      <c r="G7" s="536">
        <v>144126</v>
      </c>
      <c r="H7" s="177"/>
    </row>
    <row r="8" spans="1:8" ht="15">
      <c r="A8" s="7" t="s">
        <v>3</v>
      </c>
      <c r="B8" s="541">
        <v>2</v>
      </c>
      <c r="C8" s="541">
        <v>132</v>
      </c>
      <c r="D8" s="542">
        <v>1125</v>
      </c>
      <c r="E8" s="541">
        <v>350</v>
      </c>
      <c r="F8" s="541">
        <v>138</v>
      </c>
      <c r="G8" s="541">
        <v>205</v>
      </c>
      <c r="H8" s="177"/>
    </row>
    <row r="9" spans="1:8" ht="15">
      <c r="A9" s="7" t="s">
        <v>150</v>
      </c>
      <c r="B9" s="541">
        <v>0</v>
      </c>
      <c r="C9" s="541">
        <v>0</v>
      </c>
      <c r="D9" s="541">
        <v>0</v>
      </c>
      <c r="E9" s="541">
        <v>0</v>
      </c>
      <c r="F9" s="541">
        <v>0</v>
      </c>
      <c r="G9" s="541">
        <v>30</v>
      </c>
      <c r="H9" s="177"/>
    </row>
    <row r="10" spans="1:8" ht="15">
      <c r="A10" s="7" t="s">
        <v>5</v>
      </c>
      <c r="B10" s="541">
        <v>7</v>
      </c>
      <c r="C10" s="541">
        <v>40</v>
      </c>
      <c r="D10" s="541">
        <v>375</v>
      </c>
      <c r="E10" s="541">
        <v>117</v>
      </c>
      <c r="F10" s="541">
        <v>290</v>
      </c>
      <c r="G10" s="542">
        <v>1652</v>
      </c>
      <c r="H10" s="177"/>
    </row>
    <row r="11" spans="1:8" ht="15">
      <c r="A11" s="7" t="s">
        <v>7</v>
      </c>
      <c r="B11" s="539">
        <v>0</v>
      </c>
      <c r="C11" s="539">
        <v>0</v>
      </c>
      <c r="D11" s="539">
        <v>0</v>
      </c>
      <c r="E11" s="539">
        <v>0</v>
      </c>
      <c r="F11" s="539">
        <v>0</v>
      </c>
      <c r="G11" s="540">
        <v>20478</v>
      </c>
      <c r="H11" s="177"/>
    </row>
    <row r="12" spans="1:7" ht="15">
      <c r="A12" s="7" t="s">
        <v>10</v>
      </c>
      <c r="B12" s="291">
        <v>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</row>
    <row r="13" spans="1:7" ht="15">
      <c r="A13" s="7" t="s">
        <v>11</v>
      </c>
      <c r="B13" s="291">
        <v>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</row>
    <row r="14" spans="1:7" ht="15">
      <c r="A14" s="7" t="s">
        <v>12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</row>
    <row r="15" spans="1:7" ht="15">
      <c r="A15" s="7" t="s">
        <v>13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</row>
    <row r="16" spans="1:7" ht="15">
      <c r="A16" s="7" t="s">
        <v>14</v>
      </c>
      <c r="B16" s="291">
        <v>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</row>
    <row r="17" spans="1:8" ht="12.75">
      <c r="A17" s="3" t="s">
        <v>15</v>
      </c>
      <c r="B17" s="3">
        <f aca="true" t="shared" si="0" ref="B17:G17">SUM(B4:B16)</f>
        <v>262254</v>
      </c>
      <c r="C17" s="3">
        <f t="shared" si="0"/>
        <v>2271710</v>
      </c>
      <c r="D17" s="3">
        <f t="shared" si="0"/>
        <v>145494891</v>
      </c>
      <c r="E17" s="3">
        <f t="shared" si="0"/>
        <v>45557197</v>
      </c>
      <c r="F17" s="3">
        <f t="shared" si="0"/>
        <v>358522</v>
      </c>
      <c r="G17" s="3">
        <f t="shared" si="0"/>
        <v>19873554</v>
      </c>
      <c r="H17" s="175"/>
    </row>
    <row r="18" spans="1:8" ht="15">
      <c r="A18" s="7" t="s">
        <v>16</v>
      </c>
      <c r="B18" s="547">
        <v>706211</v>
      </c>
      <c r="C18" s="547">
        <v>29827422</v>
      </c>
      <c r="D18" s="547">
        <v>2502140017</v>
      </c>
      <c r="E18" s="547">
        <v>786476764</v>
      </c>
      <c r="F18" s="547">
        <v>19673238</v>
      </c>
      <c r="G18" s="547">
        <v>239885545</v>
      </c>
      <c r="H18" s="175"/>
    </row>
    <row r="19" spans="1:8" ht="15">
      <c r="A19" s="7" t="s">
        <v>130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175"/>
    </row>
    <row r="20" spans="1:8" ht="15">
      <c r="A20" s="7" t="s">
        <v>129</v>
      </c>
      <c r="B20" s="291">
        <v>0</v>
      </c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175"/>
    </row>
    <row r="21" spans="1:8" ht="15">
      <c r="A21" s="7" t="s">
        <v>17</v>
      </c>
      <c r="B21" s="548">
        <v>0</v>
      </c>
      <c r="C21" s="548">
        <v>0</v>
      </c>
      <c r="D21" s="548">
        <v>0</v>
      </c>
      <c r="E21" s="548">
        <v>0</v>
      </c>
      <c r="F21" s="549">
        <v>7000</v>
      </c>
      <c r="G21" s="549">
        <v>299000</v>
      </c>
      <c r="H21" s="175"/>
    </row>
    <row r="22" spans="1:8" ht="15">
      <c r="A22" s="7" t="s">
        <v>4</v>
      </c>
      <c r="B22" s="548">
        <v>0</v>
      </c>
      <c r="C22" s="548">
        <v>0</v>
      </c>
      <c r="D22" s="548">
        <v>0</v>
      </c>
      <c r="E22" s="548">
        <v>0</v>
      </c>
      <c r="F22" s="548">
        <v>0</v>
      </c>
      <c r="G22" s="549">
        <v>320500</v>
      </c>
      <c r="H22" s="175"/>
    </row>
    <row r="23" spans="1:8" ht="15">
      <c r="A23" s="7" t="s">
        <v>18</v>
      </c>
      <c r="B23" s="550">
        <v>1</v>
      </c>
      <c r="C23" s="550">
        <v>100</v>
      </c>
      <c r="D23" s="550">
        <v>4</v>
      </c>
      <c r="E23" s="550">
        <v>1</v>
      </c>
      <c r="F23" s="551">
        <v>92500</v>
      </c>
      <c r="G23" s="551">
        <v>457600</v>
      </c>
      <c r="H23" s="175"/>
    </row>
    <row r="24" spans="1:8" ht="15">
      <c r="A24" s="7" t="s">
        <v>6</v>
      </c>
      <c r="B24" s="550">
        <v>0</v>
      </c>
      <c r="C24" s="550">
        <v>0</v>
      </c>
      <c r="D24" s="550">
        <v>0</v>
      </c>
      <c r="E24" s="550">
        <v>0</v>
      </c>
      <c r="F24" s="550">
        <v>0</v>
      </c>
      <c r="G24" s="551">
        <v>25000</v>
      </c>
      <c r="H24" s="175"/>
    </row>
    <row r="25" spans="1:8" ht="15">
      <c r="A25" s="7" t="s">
        <v>19</v>
      </c>
      <c r="B25" s="552">
        <v>2</v>
      </c>
      <c r="C25" s="553">
        <v>20000</v>
      </c>
      <c r="D25" s="553">
        <v>1702</v>
      </c>
      <c r="E25" s="552">
        <v>539</v>
      </c>
      <c r="F25" s="553">
        <v>48005</v>
      </c>
      <c r="G25" s="553">
        <v>50005</v>
      </c>
      <c r="H25" s="175"/>
    </row>
    <row r="26" spans="1:8" ht="15">
      <c r="A26" s="7" t="s">
        <v>4</v>
      </c>
      <c r="B26" s="552">
        <v>0</v>
      </c>
      <c r="C26" s="552">
        <v>0</v>
      </c>
      <c r="D26" s="552">
        <v>0</v>
      </c>
      <c r="E26" s="552">
        <v>0</v>
      </c>
      <c r="F26" s="552">
        <v>0</v>
      </c>
      <c r="G26" s="553">
        <v>208000</v>
      </c>
      <c r="H26" s="175"/>
    </row>
    <row r="27" spans="1:8" ht="15">
      <c r="A27" s="7" t="s">
        <v>20</v>
      </c>
      <c r="B27" s="554">
        <v>16</v>
      </c>
      <c r="C27" s="555">
        <v>90000</v>
      </c>
      <c r="D27" s="555">
        <v>10836</v>
      </c>
      <c r="E27" s="555">
        <v>3447</v>
      </c>
      <c r="F27" s="555">
        <v>151510</v>
      </c>
      <c r="G27" s="555">
        <v>207010</v>
      </c>
      <c r="H27" s="175"/>
    </row>
    <row r="28" spans="1:8" ht="15">
      <c r="A28" s="7" t="s">
        <v>6</v>
      </c>
      <c r="B28" s="554">
        <v>0</v>
      </c>
      <c r="C28" s="554">
        <v>0</v>
      </c>
      <c r="D28" s="554">
        <v>0</v>
      </c>
      <c r="E28" s="554">
        <v>0</v>
      </c>
      <c r="F28" s="554">
        <v>0</v>
      </c>
      <c r="G28" s="555">
        <v>11000</v>
      </c>
      <c r="H28" s="175"/>
    </row>
    <row r="29" spans="1:8" ht="15">
      <c r="A29" s="7" t="s">
        <v>131</v>
      </c>
      <c r="B29" s="556">
        <v>0</v>
      </c>
      <c r="C29" s="556">
        <v>0</v>
      </c>
      <c r="D29" s="556">
        <v>0</v>
      </c>
      <c r="E29" s="556">
        <v>0</v>
      </c>
      <c r="F29" s="556">
        <v>0</v>
      </c>
      <c r="G29" s="557">
        <v>5000</v>
      </c>
      <c r="H29" s="175"/>
    </row>
    <row r="30" spans="1:8" ht="15">
      <c r="A30" s="7" t="s">
        <v>4</v>
      </c>
      <c r="B30" s="531">
        <v>0</v>
      </c>
      <c r="C30" s="532">
        <v>0</v>
      </c>
      <c r="D30" s="532">
        <v>0</v>
      </c>
      <c r="E30" s="531">
        <v>0</v>
      </c>
      <c r="F30" s="532">
        <v>0</v>
      </c>
      <c r="G30" s="532">
        <v>0</v>
      </c>
      <c r="H30" s="175"/>
    </row>
    <row r="31" spans="1:8" ht="15">
      <c r="A31" s="7" t="s">
        <v>132</v>
      </c>
      <c r="B31" s="558">
        <v>1</v>
      </c>
      <c r="C31" s="559">
        <v>2000</v>
      </c>
      <c r="D31" s="559">
        <v>2904</v>
      </c>
      <c r="E31" s="558">
        <v>911</v>
      </c>
      <c r="F31" s="559">
        <v>7000</v>
      </c>
      <c r="G31" s="559">
        <v>10000</v>
      </c>
      <c r="H31" s="175"/>
    </row>
    <row r="32" spans="1:8" ht="15">
      <c r="A32" s="7" t="s">
        <v>6</v>
      </c>
      <c r="B32" s="560">
        <v>2</v>
      </c>
      <c r="C32" s="561">
        <v>1000</v>
      </c>
      <c r="D32" s="560">
        <v>12</v>
      </c>
      <c r="E32" s="560">
        <v>4</v>
      </c>
      <c r="F32" s="560">
        <v>0</v>
      </c>
      <c r="G32" s="561">
        <v>1000</v>
      </c>
      <c r="H32" s="175"/>
    </row>
    <row r="33" spans="1:8" ht="15">
      <c r="A33" s="7" t="s">
        <v>21</v>
      </c>
      <c r="B33" s="570">
        <v>180</v>
      </c>
      <c r="C33" s="571">
        <v>1690872</v>
      </c>
      <c r="D33" s="571">
        <v>120506</v>
      </c>
      <c r="E33" s="571">
        <v>38201</v>
      </c>
      <c r="F33" s="571">
        <v>3446523</v>
      </c>
      <c r="G33" s="571">
        <v>14318456</v>
      </c>
      <c r="H33" s="175"/>
    </row>
    <row r="34" spans="1:8" ht="15">
      <c r="A34" s="7" t="s">
        <v>4</v>
      </c>
      <c r="B34" s="568">
        <v>87</v>
      </c>
      <c r="C34" s="569">
        <v>643804</v>
      </c>
      <c r="D34" s="569">
        <v>140558467</v>
      </c>
      <c r="E34" s="569">
        <v>43465417</v>
      </c>
      <c r="F34" s="568">
        <v>0</v>
      </c>
      <c r="G34" s="569">
        <v>1537338</v>
      </c>
      <c r="H34" s="175"/>
    </row>
    <row r="35" spans="1:8" ht="15">
      <c r="A35" s="7" t="s">
        <v>22</v>
      </c>
      <c r="B35" s="568">
        <v>451</v>
      </c>
      <c r="C35" s="569">
        <v>3524453</v>
      </c>
      <c r="D35" s="569">
        <v>76560</v>
      </c>
      <c r="E35" s="569">
        <v>23993</v>
      </c>
      <c r="F35" s="569">
        <v>5433301</v>
      </c>
      <c r="G35" s="569">
        <v>28248189</v>
      </c>
      <c r="H35" s="175"/>
    </row>
    <row r="36" spans="1:8" ht="15">
      <c r="A36" s="7" t="s">
        <v>6</v>
      </c>
      <c r="B36" s="568">
        <v>2</v>
      </c>
      <c r="C36" s="569">
        <v>1200</v>
      </c>
      <c r="D36" s="569">
        <v>266400</v>
      </c>
      <c r="E36" s="569">
        <v>82380</v>
      </c>
      <c r="F36" s="568">
        <v>0</v>
      </c>
      <c r="G36" s="569">
        <v>1413532</v>
      </c>
      <c r="H36" s="175"/>
    </row>
    <row r="37" spans="1:8" ht="15">
      <c r="A37" s="7" t="s">
        <v>120</v>
      </c>
      <c r="B37" s="291">
        <v>0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  <c r="H37" s="175"/>
    </row>
    <row r="38" spans="1:8" ht="15">
      <c r="A38" s="7" t="s">
        <v>121</v>
      </c>
      <c r="B38" s="291">
        <v>0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175"/>
    </row>
    <row r="39" spans="1:8" ht="15">
      <c r="A39" s="7" t="s">
        <v>119</v>
      </c>
      <c r="B39" s="572">
        <v>0</v>
      </c>
      <c r="C39" s="572">
        <v>0</v>
      </c>
      <c r="D39" s="572">
        <v>0</v>
      </c>
      <c r="E39" s="572">
        <v>0</v>
      </c>
      <c r="F39" s="573">
        <v>480893</v>
      </c>
      <c r="G39" s="573">
        <v>376265</v>
      </c>
      <c r="H39" s="175"/>
    </row>
    <row r="40" spans="1:8" ht="15">
      <c r="A40" s="7" t="s">
        <v>23</v>
      </c>
      <c r="B40" s="564">
        <v>115</v>
      </c>
      <c r="C40" s="565">
        <v>349172</v>
      </c>
      <c r="D40" s="565">
        <v>55458348</v>
      </c>
      <c r="E40" s="565">
        <v>17391053</v>
      </c>
      <c r="F40" s="565">
        <v>3303769</v>
      </c>
      <c r="G40" s="565">
        <v>2620847</v>
      </c>
      <c r="H40" s="175"/>
    </row>
    <row r="41" spans="1:8" ht="15">
      <c r="A41" s="7" t="s">
        <v>24</v>
      </c>
      <c r="B41" s="563">
        <v>5188</v>
      </c>
      <c r="C41" s="563">
        <v>4194231</v>
      </c>
      <c r="D41" s="563">
        <v>660399273</v>
      </c>
      <c r="E41" s="563">
        <v>208099156</v>
      </c>
      <c r="F41" s="562">
        <v>0</v>
      </c>
      <c r="G41" s="563">
        <v>49778191</v>
      </c>
      <c r="H41" s="175"/>
    </row>
    <row r="42" spans="1:8" ht="15">
      <c r="A42" s="7" t="s">
        <v>25</v>
      </c>
      <c r="B42" s="291">
        <v>0</v>
      </c>
      <c r="C42" s="291">
        <v>0</v>
      </c>
      <c r="D42" s="291">
        <v>0</v>
      </c>
      <c r="E42" s="291">
        <v>0</v>
      </c>
      <c r="F42" s="291">
        <v>0</v>
      </c>
      <c r="G42" s="291">
        <v>0</v>
      </c>
      <c r="H42" s="175"/>
    </row>
    <row r="43" spans="1:8" ht="15">
      <c r="A43" s="7" t="s">
        <v>26</v>
      </c>
      <c r="B43" s="291">
        <v>0</v>
      </c>
      <c r="C43" s="291">
        <v>0</v>
      </c>
      <c r="D43" s="291">
        <v>0</v>
      </c>
      <c r="E43" s="291">
        <v>0</v>
      </c>
      <c r="F43" s="291">
        <v>0</v>
      </c>
      <c r="G43" s="291">
        <v>0</v>
      </c>
      <c r="H43" s="175"/>
    </row>
    <row r="44" spans="1:8" ht="15">
      <c r="A44" s="7" t="s">
        <v>27</v>
      </c>
      <c r="B44" s="566">
        <v>0</v>
      </c>
      <c r="C44" s="566">
        <v>0</v>
      </c>
      <c r="D44" s="566">
        <v>0</v>
      </c>
      <c r="E44" s="566">
        <v>0</v>
      </c>
      <c r="F44" s="567">
        <v>721279</v>
      </c>
      <c r="G44" s="567">
        <v>158519</v>
      </c>
      <c r="H44" s="175"/>
    </row>
    <row r="45" spans="1:8" ht="15">
      <c r="A45" s="7" t="s">
        <v>28</v>
      </c>
      <c r="B45" s="291">
        <v>0</v>
      </c>
      <c r="C45" s="291">
        <v>0</v>
      </c>
      <c r="D45" s="291">
        <v>0</v>
      </c>
      <c r="E45" s="291">
        <v>0</v>
      </c>
      <c r="F45" s="291">
        <v>0</v>
      </c>
      <c r="G45" s="291">
        <v>0</v>
      </c>
      <c r="H45" s="175"/>
    </row>
    <row r="46" spans="1:8" ht="15">
      <c r="A46" s="7" t="s">
        <v>29</v>
      </c>
      <c r="B46" s="545">
        <v>331</v>
      </c>
      <c r="C46" s="546">
        <v>62920</v>
      </c>
      <c r="D46" s="546">
        <v>6330985</v>
      </c>
      <c r="E46" s="546">
        <v>1986135</v>
      </c>
      <c r="F46" s="546">
        <v>103043</v>
      </c>
      <c r="G46" s="546">
        <v>271455</v>
      </c>
      <c r="H46" s="175"/>
    </row>
    <row r="47" spans="1:9" ht="15">
      <c r="A47" s="3" t="s">
        <v>30</v>
      </c>
      <c r="B47" s="3">
        <f aca="true" t="shared" si="1" ref="B47:G47">SUM(B18:B46)</f>
        <v>712587</v>
      </c>
      <c r="C47" s="3">
        <f t="shared" si="1"/>
        <v>40407174</v>
      </c>
      <c r="D47" s="3">
        <f t="shared" si="1"/>
        <v>3365366014</v>
      </c>
      <c r="E47" s="3">
        <f t="shared" si="1"/>
        <v>1057568001</v>
      </c>
      <c r="F47" s="3">
        <f t="shared" si="1"/>
        <v>33468061</v>
      </c>
      <c r="G47" s="3">
        <f t="shared" si="1"/>
        <v>340202452</v>
      </c>
      <c r="H47" s="532"/>
      <c r="I47" s="8"/>
    </row>
    <row r="48" spans="1:8" ht="15">
      <c r="A48" s="7" t="s">
        <v>31</v>
      </c>
      <c r="B48" s="576">
        <v>648552</v>
      </c>
      <c r="C48" s="576">
        <v>6018185</v>
      </c>
      <c r="D48" s="576">
        <v>962091330</v>
      </c>
      <c r="E48" s="576">
        <v>302265013</v>
      </c>
      <c r="F48" s="576">
        <v>963420</v>
      </c>
      <c r="G48" s="576">
        <v>59219063</v>
      </c>
      <c r="H48" s="175"/>
    </row>
    <row r="49" spans="1:8" ht="15">
      <c r="A49" s="7" t="s">
        <v>32</v>
      </c>
      <c r="B49" s="577">
        <v>668</v>
      </c>
      <c r="C49" s="578">
        <v>186870</v>
      </c>
      <c r="D49" s="578">
        <v>400036</v>
      </c>
      <c r="E49" s="578">
        <v>125576</v>
      </c>
      <c r="F49" s="578">
        <v>479986</v>
      </c>
      <c r="G49" s="578">
        <v>3395665</v>
      </c>
      <c r="H49" s="175"/>
    </row>
    <row r="50" spans="1:8" ht="15">
      <c r="A50" s="7" t="s">
        <v>33</v>
      </c>
      <c r="B50" s="577">
        <v>86</v>
      </c>
      <c r="C50" s="578">
        <v>25563</v>
      </c>
      <c r="D50" s="578">
        <v>3929318</v>
      </c>
      <c r="E50" s="578">
        <v>1215077</v>
      </c>
      <c r="F50" s="577">
        <v>0</v>
      </c>
      <c r="G50" s="578">
        <v>385569</v>
      </c>
      <c r="H50" s="175"/>
    </row>
    <row r="51" spans="1:8" ht="15">
      <c r="A51" s="7" t="s">
        <v>34</v>
      </c>
      <c r="B51" s="579">
        <v>905</v>
      </c>
      <c r="C51" s="580">
        <v>379405</v>
      </c>
      <c r="D51" s="580">
        <v>735390</v>
      </c>
      <c r="E51" s="580">
        <v>231922</v>
      </c>
      <c r="F51" s="580">
        <v>389024</v>
      </c>
      <c r="G51" s="580">
        <v>3001130</v>
      </c>
      <c r="H51" s="175"/>
    </row>
    <row r="52" spans="1:8" ht="15">
      <c r="A52" s="7" t="s">
        <v>35</v>
      </c>
      <c r="B52" s="581">
        <v>109</v>
      </c>
      <c r="C52" s="582">
        <v>29491</v>
      </c>
      <c r="D52" s="582">
        <v>5058525</v>
      </c>
      <c r="E52" s="582">
        <v>1564266</v>
      </c>
      <c r="F52" s="581">
        <v>0</v>
      </c>
      <c r="G52" s="582">
        <v>406864</v>
      </c>
      <c r="H52" s="175"/>
    </row>
    <row r="53" spans="1:8" ht="15">
      <c r="A53" s="7" t="s">
        <v>123</v>
      </c>
      <c r="B53" s="583">
        <v>0</v>
      </c>
      <c r="C53" s="583">
        <v>0</v>
      </c>
      <c r="D53" s="583">
        <v>0</v>
      </c>
      <c r="E53" s="583">
        <v>0</v>
      </c>
      <c r="F53" s="583">
        <v>0</v>
      </c>
      <c r="G53" s="584">
        <v>5580</v>
      </c>
      <c r="H53" s="175"/>
    </row>
    <row r="54" spans="1:8" ht="15">
      <c r="A54" s="7" t="s">
        <v>36</v>
      </c>
      <c r="B54" s="583">
        <v>0</v>
      </c>
      <c r="C54" s="583">
        <v>0</v>
      </c>
      <c r="D54" s="583">
        <v>0</v>
      </c>
      <c r="E54" s="583">
        <v>0</v>
      </c>
      <c r="F54" s="583">
        <v>0</v>
      </c>
      <c r="G54" s="584">
        <v>17200</v>
      </c>
      <c r="H54" s="175"/>
    </row>
    <row r="55" spans="1:8" ht="15">
      <c r="A55" s="7" t="s">
        <v>37</v>
      </c>
      <c r="B55" s="583">
        <v>0</v>
      </c>
      <c r="C55" s="583">
        <v>0</v>
      </c>
      <c r="D55" s="583">
        <v>0</v>
      </c>
      <c r="E55" s="583">
        <v>0</v>
      </c>
      <c r="F55" s="583">
        <v>0</v>
      </c>
      <c r="G55" s="584">
        <v>4700</v>
      </c>
      <c r="H55" s="175"/>
    </row>
    <row r="56" spans="1:8" ht="15">
      <c r="A56" s="7" t="s">
        <v>38</v>
      </c>
      <c r="B56" s="592">
        <v>2502</v>
      </c>
      <c r="C56" s="592">
        <v>440280</v>
      </c>
      <c r="D56" s="592">
        <v>70336402</v>
      </c>
      <c r="E56" s="592">
        <v>22116347</v>
      </c>
      <c r="F56" s="591">
        <v>0</v>
      </c>
      <c r="G56" s="592">
        <v>4086640</v>
      </c>
      <c r="H56" s="175"/>
    </row>
    <row r="57" spans="1:8" ht="15">
      <c r="A57" s="7" t="s">
        <v>39</v>
      </c>
      <c r="B57" s="595">
        <v>226</v>
      </c>
      <c r="C57" s="596">
        <v>29735</v>
      </c>
      <c r="D57" s="596">
        <v>5114218</v>
      </c>
      <c r="E57" s="596">
        <v>1630254</v>
      </c>
      <c r="F57" s="596">
        <v>14217</v>
      </c>
      <c r="G57" s="596">
        <v>350890</v>
      </c>
      <c r="H57" s="175"/>
    </row>
    <row r="58" spans="1:8" ht="15">
      <c r="A58" s="7" t="s">
        <v>40</v>
      </c>
      <c r="B58" s="599">
        <v>80</v>
      </c>
      <c r="C58" s="600">
        <v>2283</v>
      </c>
      <c r="D58" s="600">
        <v>348291</v>
      </c>
      <c r="E58" s="600">
        <v>110215</v>
      </c>
      <c r="F58" s="600">
        <v>1131</v>
      </c>
      <c r="G58" s="600">
        <v>24705</v>
      </c>
      <c r="H58" s="175"/>
    </row>
    <row r="59" spans="1:8" ht="15">
      <c r="A59" s="7" t="s">
        <v>41</v>
      </c>
      <c r="B59" s="593">
        <v>164</v>
      </c>
      <c r="C59" s="593">
        <v>0</v>
      </c>
      <c r="D59" s="594">
        <v>915075</v>
      </c>
      <c r="E59" s="594">
        <v>288250</v>
      </c>
      <c r="F59" s="593">
        <v>0</v>
      </c>
      <c r="G59" s="593">
        <v>0</v>
      </c>
      <c r="H59" s="175"/>
    </row>
    <row r="60" spans="1:8" ht="15">
      <c r="A60" s="7" t="s">
        <v>7</v>
      </c>
      <c r="B60" s="590">
        <v>3936</v>
      </c>
      <c r="C60" s="590">
        <v>1325670</v>
      </c>
      <c r="D60" s="590">
        <v>210320175</v>
      </c>
      <c r="E60" s="590">
        <v>66684655</v>
      </c>
      <c r="F60" s="589">
        <v>0</v>
      </c>
      <c r="G60" s="590">
        <v>14550210</v>
      </c>
      <c r="H60" s="175"/>
    </row>
    <row r="61" spans="1:8" ht="15">
      <c r="A61" s="7" t="s">
        <v>42</v>
      </c>
      <c r="B61" s="597">
        <v>62</v>
      </c>
      <c r="C61" s="598">
        <v>1838</v>
      </c>
      <c r="D61" s="598">
        <v>249552</v>
      </c>
      <c r="E61" s="598">
        <v>79479</v>
      </c>
      <c r="F61" s="598">
        <v>1279</v>
      </c>
      <c r="G61" s="598">
        <v>25308</v>
      </c>
      <c r="H61" s="175"/>
    </row>
    <row r="62" spans="1:8" ht="15">
      <c r="A62" s="7" t="s">
        <v>43</v>
      </c>
      <c r="B62" s="574">
        <v>86</v>
      </c>
      <c r="C62" s="575">
        <v>3797</v>
      </c>
      <c r="D62" s="575">
        <v>551082</v>
      </c>
      <c r="E62" s="575">
        <v>175018</v>
      </c>
      <c r="F62" s="575">
        <v>3179</v>
      </c>
      <c r="G62" s="575">
        <v>38487</v>
      </c>
      <c r="H62" s="175"/>
    </row>
    <row r="63" spans="1:8" ht="15">
      <c r="A63" s="7" t="s">
        <v>44</v>
      </c>
      <c r="B63" s="574">
        <v>74</v>
      </c>
      <c r="C63" s="575">
        <v>2066</v>
      </c>
      <c r="D63" s="575">
        <v>294533</v>
      </c>
      <c r="E63" s="575">
        <v>93473</v>
      </c>
      <c r="F63" s="575">
        <v>1022</v>
      </c>
      <c r="G63" s="575">
        <v>16678</v>
      </c>
      <c r="H63" s="175"/>
    </row>
    <row r="64" spans="1:8" ht="15">
      <c r="A64" s="7" t="s">
        <v>45</v>
      </c>
      <c r="B64" s="601">
        <v>77</v>
      </c>
      <c r="C64" s="602">
        <v>1962</v>
      </c>
      <c r="D64" s="602">
        <v>248387</v>
      </c>
      <c r="E64" s="602">
        <v>78707</v>
      </c>
      <c r="F64" s="601">
        <v>550</v>
      </c>
      <c r="G64" s="602">
        <v>31572</v>
      </c>
      <c r="H64" s="175"/>
    </row>
    <row r="65" spans="1:8" ht="15">
      <c r="A65" s="7" t="s">
        <v>46</v>
      </c>
      <c r="B65" s="603">
        <v>13</v>
      </c>
      <c r="C65" s="603">
        <v>493</v>
      </c>
      <c r="D65" s="604">
        <v>37663</v>
      </c>
      <c r="E65" s="604">
        <v>11904</v>
      </c>
      <c r="F65" s="603">
        <v>308</v>
      </c>
      <c r="G65" s="604">
        <v>10584</v>
      </c>
      <c r="H65" s="175"/>
    </row>
    <row r="66" spans="1:8" ht="15">
      <c r="A66" s="7" t="s">
        <v>47</v>
      </c>
      <c r="B66" s="587">
        <v>33</v>
      </c>
      <c r="C66" s="587">
        <v>699</v>
      </c>
      <c r="D66" s="588">
        <v>84182</v>
      </c>
      <c r="E66" s="588">
        <v>26682</v>
      </c>
      <c r="F66" s="588">
        <v>1027</v>
      </c>
      <c r="G66" s="588">
        <v>14180</v>
      </c>
      <c r="H66" s="175"/>
    </row>
    <row r="67" spans="1:8" ht="15">
      <c r="A67" s="7" t="s">
        <v>48</v>
      </c>
      <c r="B67" s="585">
        <v>24</v>
      </c>
      <c r="C67" s="586">
        <v>1356</v>
      </c>
      <c r="D67" s="586">
        <v>221194</v>
      </c>
      <c r="E67" s="586">
        <v>69406</v>
      </c>
      <c r="F67" s="586">
        <v>1262</v>
      </c>
      <c r="G67" s="586">
        <v>12005</v>
      </c>
      <c r="H67" s="175"/>
    </row>
    <row r="68" spans="1:8" ht="15">
      <c r="A68" s="7" t="s">
        <v>49</v>
      </c>
      <c r="B68" s="605">
        <v>17</v>
      </c>
      <c r="C68" s="605">
        <v>315</v>
      </c>
      <c r="D68" s="606">
        <v>53671</v>
      </c>
      <c r="E68" s="606">
        <v>17011</v>
      </c>
      <c r="F68" s="605">
        <v>90</v>
      </c>
      <c r="G68" s="606">
        <v>3054</v>
      </c>
      <c r="H68" s="175"/>
    </row>
    <row r="69" spans="1:8" ht="15">
      <c r="A69" s="7" t="s">
        <v>50</v>
      </c>
      <c r="B69" s="607">
        <v>16</v>
      </c>
      <c r="C69" s="607">
        <v>222</v>
      </c>
      <c r="D69" s="608">
        <v>17781</v>
      </c>
      <c r="E69" s="608">
        <v>5607</v>
      </c>
      <c r="F69" s="607">
        <v>208</v>
      </c>
      <c r="G69" s="608">
        <v>6274</v>
      </c>
      <c r="H69" s="175"/>
    </row>
    <row r="70" spans="1:8" ht="15">
      <c r="A70" s="7" t="s">
        <v>51</v>
      </c>
      <c r="B70" s="291">
        <v>0</v>
      </c>
      <c r="C70" s="291">
        <v>0</v>
      </c>
      <c r="D70" s="291">
        <v>0</v>
      </c>
      <c r="E70" s="291">
        <v>0</v>
      </c>
      <c r="F70" s="291">
        <v>0</v>
      </c>
      <c r="G70" s="291">
        <v>0</v>
      </c>
      <c r="H70" s="175"/>
    </row>
    <row r="71" spans="1:8" ht="12.75">
      <c r="A71" s="3" t="s">
        <v>52</v>
      </c>
      <c r="B71" s="3">
        <f aca="true" t="shared" si="2" ref="B71:G71">SUM(B48:B70)</f>
        <v>657630</v>
      </c>
      <c r="C71" s="3">
        <f t="shared" si="2"/>
        <v>8450230</v>
      </c>
      <c r="D71" s="3">
        <f t="shared" si="2"/>
        <v>1261006805</v>
      </c>
      <c r="E71" s="3">
        <f t="shared" si="2"/>
        <v>396788862</v>
      </c>
      <c r="F71" s="3">
        <f t="shared" si="2"/>
        <v>1856703</v>
      </c>
      <c r="G71" s="3">
        <f t="shared" si="2"/>
        <v>85606358</v>
      </c>
      <c r="H71" s="175"/>
    </row>
    <row r="72" spans="1:8" ht="15">
      <c r="A72" s="7" t="s">
        <v>53</v>
      </c>
      <c r="B72" s="609">
        <v>39</v>
      </c>
      <c r="C72" s="609">
        <v>561</v>
      </c>
      <c r="D72" s="610">
        <v>233580</v>
      </c>
      <c r="E72" s="610">
        <v>72975</v>
      </c>
      <c r="F72" s="609">
        <v>628</v>
      </c>
      <c r="G72" s="610">
        <v>8917</v>
      </c>
      <c r="H72" s="175"/>
    </row>
    <row r="73" spans="1:8" ht="12.75">
      <c r="A73" s="176" t="s">
        <v>54</v>
      </c>
      <c r="B73" s="3">
        <f aca="true" t="shared" si="3" ref="B73:G73">SUM(B72)</f>
        <v>39</v>
      </c>
      <c r="C73" s="3">
        <f t="shared" si="3"/>
        <v>561</v>
      </c>
      <c r="D73" s="3">
        <f t="shared" si="3"/>
        <v>233580</v>
      </c>
      <c r="E73" s="3">
        <f t="shared" si="3"/>
        <v>72975</v>
      </c>
      <c r="F73" s="3">
        <f t="shared" si="3"/>
        <v>628</v>
      </c>
      <c r="G73" s="3">
        <f t="shared" si="3"/>
        <v>8917</v>
      </c>
      <c r="H73" s="175"/>
    </row>
    <row r="74" spans="1:8" ht="15">
      <c r="A74" s="7" t="s">
        <v>55</v>
      </c>
      <c r="B74" s="611">
        <v>8235</v>
      </c>
      <c r="C74" s="611">
        <v>37069</v>
      </c>
      <c r="D74" s="611">
        <v>1864671</v>
      </c>
      <c r="E74" s="611">
        <v>586701</v>
      </c>
      <c r="F74" s="611">
        <v>9598</v>
      </c>
      <c r="G74" s="611">
        <v>389348</v>
      </c>
      <c r="H74" s="175"/>
    </row>
    <row r="75" spans="1:8" ht="15">
      <c r="A75" s="7" t="s">
        <v>56</v>
      </c>
      <c r="B75" s="612">
        <v>206</v>
      </c>
      <c r="C75" s="613">
        <v>8751</v>
      </c>
      <c r="D75" s="613">
        <v>2769</v>
      </c>
      <c r="E75" s="612">
        <v>868</v>
      </c>
      <c r="F75" s="613">
        <v>6411</v>
      </c>
      <c r="G75" s="613">
        <v>66328</v>
      </c>
      <c r="H75" s="175"/>
    </row>
    <row r="76" spans="1:8" ht="15">
      <c r="A76" s="7" t="s">
        <v>57</v>
      </c>
      <c r="B76" s="614">
        <v>1</v>
      </c>
      <c r="C76" s="615">
        <v>1000</v>
      </c>
      <c r="D76" s="615">
        <v>49500</v>
      </c>
      <c r="E76" s="615">
        <v>15484</v>
      </c>
      <c r="F76" s="614">
        <v>0</v>
      </c>
      <c r="G76" s="615">
        <v>4422</v>
      </c>
      <c r="H76" s="175"/>
    </row>
    <row r="77" spans="1:8" ht="15">
      <c r="A77" s="7" t="s">
        <v>58</v>
      </c>
      <c r="B77" s="616">
        <v>256</v>
      </c>
      <c r="C77" s="617">
        <v>11506</v>
      </c>
      <c r="D77" s="617">
        <v>6634</v>
      </c>
      <c r="E77" s="617">
        <v>2083</v>
      </c>
      <c r="F77" s="617">
        <v>5292</v>
      </c>
      <c r="G77" s="617">
        <v>67370</v>
      </c>
      <c r="H77" s="175"/>
    </row>
    <row r="78" spans="1:8" ht="15">
      <c r="A78" s="7" t="s">
        <v>122</v>
      </c>
      <c r="B78" s="618">
        <v>73</v>
      </c>
      <c r="C78" s="619">
        <v>4644</v>
      </c>
      <c r="D78" s="619">
        <v>240781</v>
      </c>
      <c r="E78" s="619">
        <v>76095</v>
      </c>
      <c r="F78" s="618">
        <v>0</v>
      </c>
      <c r="G78" s="619">
        <v>9429</v>
      </c>
      <c r="H78" s="175"/>
    </row>
    <row r="79" spans="1:8" ht="15">
      <c r="A79" s="7" t="s">
        <v>127</v>
      </c>
      <c r="B79" s="634">
        <v>7343</v>
      </c>
      <c r="C79" s="634">
        <v>12836</v>
      </c>
      <c r="D79" s="634">
        <v>770265</v>
      </c>
      <c r="E79" s="634">
        <v>242494</v>
      </c>
      <c r="F79" s="634">
        <v>8683</v>
      </c>
      <c r="G79" s="634">
        <v>105787</v>
      </c>
      <c r="H79" s="175"/>
    </row>
    <row r="80" spans="1:8" ht="15">
      <c r="A80" s="7" t="s">
        <v>7</v>
      </c>
      <c r="B80" s="637">
        <v>23</v>
      </c>
      <c r="C80" s="637">
        <v>84</v>
      </c>
      <c r="D80" s="638">
        <v>5237</v>
      </c>
      <c r="E80" s="638">
        <v>1662</v>
      </c>
      <c r="F80" s="637">
        <v>0</v>
      </c>
      <c r="G80" s="638">
        <v>7872</v>
      </c>
      <c r="H80" s="175"/>
    </row>
    <row r="81" spans="1:8" ht="15">
      <c r="A81" s="7" t="s">
        <v>59</v>
      </c>
      <c r="B81" s="635">
        <v>0</v>
      </c>
      <c r="C81" s="635">
        <v>0</v>
      </c>
      <c r="D81" s="635">
        <v>0</v>
      </c>
      <c r="E81" s="635">
        <v>0</v>
      </c>
      <c r="F81" s="635">
        <v>26</v>
      </c>
      <c r="G81" s="635">
        <v>273</v>
      </c>
      <c r="H81" s="175"/>
    </row>
    <row r="82" spans="1:8" ht="15">
      <c r="A82" s="7" t="s">
        <v>57</v>
      </c>
      <c r="B82" s="635">
        <v>0</v>
      </c>
      <c r="C82" s="635">
        <v>0</v>
      </c>
      <c r="D82" s="635">
        <v>0</v>
      </c>
      <c r="E82" s="635">
        <v>0</v>
      </c>
      <c r="F82" s="635">
        <v>0</v>
      </c>
      <c r="G82" s="635">
        <v>0</v>
      </c>
      <c r="H82" s="175"/>
    </row>
    <row r="83" spans="1:8" ht="15">
      <c r="A83" s="7" t="s">
        <v>60</v>
      </c>
      <c r="B83" s="635">
        <v>0</v>
      </c>
      <c r="C83" s="635">
        <v>0</v>
      </c>
      <c r="D83" s="635">
        <v>0</v>
      </c>
      <c r="E83" s="635">
        <v>0</v>
      </c>
      <c r="F83" s="635">
        <v>150</v>
      </c>
      <c r="G83" s="635">
        <v>434</v>
      </c>
      <c r="H83" s="175"/>
    </row>
    <row r="84" spans="1:8" ht="15">
      <c r="A84" s="7" t="s">
        <v>122</v>
      </c>
      <c r="B84" s="636">
        <v>0</v>
      </c>
      <c r="C84" s="636">
        <v>0</v>
      </c>
      <c r="D84" s="636">
        <v>0</v>
      </c>
      <c r="E84" s="636">
        <v>0</v>
      </c>
      <c r="F84" s="636">
        <v>0</v>
      </c>
      <c r="G84" s="636">
        <v>276</v>
      </c>
      <c r="H84" s="175"/>
    </row>
    <row r="85" spans="1:8" ht="15">
      <c r="A85" s="7" t="s">
        <v>128</v>
      </c>
      <c r="B85" s="639">
        <v>0</v>
      </c>
      <c r="C85" s="639">
        <v>0</v>
      </c>
      <c r="D85" s="639">
        <v>0</v>
      </c>
      <c r="E85" s="639">
        <v>0</v>
      </c>
      <c r="F85" s="639">
        <v>0</v>
      </c>
      <c r="G85" s="640">
        <v>1497</v>
      </c>
      <c r="H85" s="175"/>
    </row>
    <row r="86" spans="1:8" ht="15">
      <c r="A86" s="7" t="s">
        <v>7</v>
      </c>
      <c r="B86" s="291">
        <v>0</v>
      </c>
      <c r="C86" s="291">
        <v>0</v>
      </c>
      <c r="D86" s="291">
        <v>0</v>
      </c>
      <c r="E86" s="291">
        <v>0</v>
      </c>
      <c r="F86" s="291">
        <v>0</v>
      </c>
      <c r="G86" s="291">
        <v>0</v>
      </c>
      <c r="H86" s="175"/>
    </row>
    <row r="87" spans="1:8" ht="15">
      <c r="A87" s="7" t="s">
        <v>61</v>
      </c>
      <c r="B87" s="620">
        <v>15707</v>
      </c>
      <c r="C87" s="620">
        <v>52889</v>
      </c>
      <c r="D87" s="620">
        <v>976838</v>
      </c>
      <c r="E87" s="620">
        <v>306822</v>
      </c>
      <c r="F87" s="620">
        <v>21677</v>
      </c>
      <c r="G87" s="620">
        <v>650338</v>
      </c>
      <c r="H87" s="175"/>
    </row>
    <row r="88" spans="1:8" ht="15">
      <c r="A88" s="7" t="s">
        <v>134</v>
      </c>
      <c r="B88" s="629">
        <v>0</v>
      </c>
      <c r="C88" s="629">
        <v>0</v>
      </c>
      <c r="D88" s="629">
        <v>0</v>
      </c>
      <c r="E88" s="629">
        <v>0</v>
      </c>
      <c r="F88" s="629">
        <v>0</v>
      </c>
      <c r="G88" s="629">
        <v>422</v>
      </c>
      <c r="H88" s="175"/>
    </row>
    <row r="89" spans="1:8" ht="15">
      <c r="A89" s="7" t="s">
        <v>62</v>
      </c>
      <c r="B89" s="621">
        <v>98</v>
      </c>
      <c r="C89" s="622">
        <v>6678</v>
      </c>
      <c r="D89" s="622">
        <v>2357</v>
      </c>
      <c r="E89" s="621">
        <v>742</v>
      </c>
      <c r="F89" s="622">
        <v>12521</v>
      </c>
      <c r="G89" s="622">
        <v>96656</v>
      </c>
      <c r="H89" s="175"/>
    </row>
    <row r="90" spans="1:8" ht="15">
      <c r="A90" s="7" t="s">
        <v>57</v>
      </c>
      <c r="B90" s="623">
        <v>0</v>
      </c>
      <c r="C90" s="623">
        <v>0</v>
      </c>
      <c r="D90" s="623">
        <v>0</v>
      </c>
      <c r="E90" s="623">
        <v>0</v>
      </c>
      <c r="F90" s="623">
        <v>0</v>
      </c>
      <c r="G90" s="624">
        <v>19474</v>
      </c>
      <c r="H90" s="175"/>
    </row>
    <row r="91" spans="1:8" ht="15">
      <c r="A91" s="7" t="s">
        <v>63</v>
      </c>
      <c r="B91" s="625">
        <v>95</v>
      </c>
      <c r="C91" s="626">
        <v>9740</v>
      </c>
      <c r="D91" s="626">
        <v>6665</v>
      </c>
      <c r="E91" s="626">
        <v>2105</v>
      </c>
      <c r="F91" s="626">
        <v>15702</v>
      </c>
      <c r="G91" s="626">
        <v>88513</v>
      </c>
      <c r="H91" s="175"/>
    </row>
    <row r="92" spans="1:8" ht="15">
      <c r="A92" s="7" t="s">
        <v>133</v>
      </c>
      <c r="B92" s="627">
        <v>0</v>
      </c>
      <c r="C92" s="627">
        <v>0</v>
      </c>
      <c r="D92" s="627">
        <v>0</v>
      </c>
      <c r="E92" s="627">
        <v>0</v>
      </c>
      <c r="F92" s="627">
        <v>0</v>
      </c>
      <c r="G92" s="628">
        <v>2012</v>
      </c>
      <c r="H92" s="175"/>
    </row>
    <row r="93" spans="1:8" ht="15">
      <c r="A93" s="7" t="s">
        <v>64</v>
      </c>
      <c r="B93" s="291">
        <v>0</v>
      </c>
      <c r="C93" s="291">
        <v>0</v>
      </c>
      <c r="D93" s="291">
        <v>0</v>
      </c>
      <c r="E93" s="291">
        <v>0</v>
      </c>
      <c r="F93" s="291">
        <v>0</v>
      </c>
      <c r="G93" s="291">
        <v>0</v>
      </c>
      <c r="H93" s="175"/>
    </row>
    <row r="94" spans="1:8" ht="15">
      <c r="A94" s="7" t="s">
        <v>63</v>
      </c>
      <c r="B94" s="646">
        <v>0</v>
      </c>
      <c r="C94" s="646">
        <v>0</v>
      </c>
      <c r="D94" s="646">
        <v>0</v>
      </c>
      <c r="E94" s="646">
        <v>0</v>
      </c>
      <c r="F94" s="646">
        <v>45</v>
      </c>
      <c r="G94" s="646">
        <v>399</v>
      </c>
      <c r="H94" s="175"/>
    </row>
    <row r="95" spans="1:8" ht="15">
      <c r="A95" s="7" t="s">
        <v>122</v>
      </c>
      <c r="B95" s="291">
        <v>0</v>
      </c>
      <c r="C95" s="291">
        <v>0</v>
      </c>
      <c r="D95" s="291">
        <v>0</v>
      </c>
      <c r="E95" s="291">
        <v>0</v>
      </c>
      <c r="F95" s="291">
        <v>0</v>
      </c>
      <c r="G95" s="291">
        <v>0</v>
      </c>
      <c r="H95" s="175"/>
    </row>
    <row r="96" spans="1:8" ht="15">
      <c r="A96" s="7" t="s">
        <v>65</v>
      </c>
      <c r="B96" s="647">
        <v>742</v>
      </c>
      <c r="C96" s="648">
        <v>6651</v>
      </c>
      <c r="D96" s="648">
        <v>208021</v>
      </c>
      <c r="E96" s="648">
        <v>65558</v>
      </c>
      <c r="F96" s="648">
        <v>1159</v>
      </c>
      <c r="G96" s="648">
        <v>73561</v>
      </c>
      <c r="H96" s="175"/>
    </row>
    <row r="97" spans="1:8" ht="15">
      <c r="A97" s="7" t="s">
        <v>66</v>
      </c>
      <c r="B97" s="632">
        <v>255</v>
      </c>
      <c r="C97" s="633">
        <v>2521</v>
      </c>
      <c r="D97" s="633">
        <v>142121</v>
      </c>
      <c r="E97" s="633">
        <v>44587</v>
      </c>
      <c r="F97" s="633">
        <v>3722</v>
      </c>
      <c r="G97" s="633">
        <v>23111</v>
      </c>
      <c r="H97" s="175"/>
    </row>
    <row r="98" spans="1:8" ht="15">
      <c r="A98" s="7" t="s">
        <v>134</v>
      </c>
      <c r="B98" s="291">
        <v>0</v>
      </c>
      <c r="C98" s="291">
        <v>0</v>
      </c>
      <c r="D98" s="291">
        <v>0</v>
      </c>
      <c r="E98" s="291">
        <v>0</v>
      </c>
      <c r="F98" s="291">
        <v>0</v>
      </c>
      <c r="G98" s="291">
        <v>0</v>
      </c>
      <c r="H98" s="175"/>
    </row>
    <row r="99" spans="1:8" ht="15">
      <c r="A99" s="7" t="s">
        <v>59</v>
      </c>
      <c r="B99" s="291">
        <v>0</v>
      </c>
      <c r="C99" s="291">
        <v>0</v>
      </c>
      <c r="D99" s="291">
        <v>0</v>
      </c>
      <c r="E99" s="291">
        <v>0</v>
      </c>
      <c r="F99" s="291">
        <v>0</v>
      </c>
      <c r="G99" s="291">
        <v>0</v>
      </c>
      <c r="H99" s="175"/>
    </row>
    <row r="100" spans="1:8" ht="15">
      <c r="A100" s="7" t="s">
        <v>67</v>
      </c>
      <c r="B100" s="630">
        <v>1</v>
      </c>
      <c r="C100" s="630">
        <v>30</v>
      </c>
      <c r="D100" s="631">
        <v>1428</v>
      </c>
      <c r="E100" s="630">
        <v>451</v>
      </c>
      <c r="F100" s="630">
        <v>30</v>
      </c>
      <c r="G100" s="631">
        <v>4216</v>
      </c>
      <c r="H100" s="175"/>
    </row>
    <row r="101" spans="1:8" ht="15">
      <c r="A101" s="7" t="s">
        <v>68</v>
      </c>
      <c r="B101" s="641">
        <v>231</v>
      </c>
      <c r="C101" s="641">
        <v>479</v>
      </c>
      <c r="D101" s="642">
        <v>15409</v>
      </c>
      <c r="E101" s="642">
        <v>4831</v>
      </c>
      <c r="F101" s="641">
        <v>0</v>
      </c>
      <c r="G101" s="642">
        <v>5915</v>
      </c>
      <c r="H101" s="175"/>
    </row>
    <row r="102" spans="1:8" ht="15">
      <c r="A102" s="7" t="s">
        <v>69</v>
      </c>
      <c r="B102" s="643">
        <v>0</v>
      </c>
      <c r="C102" s="643">
        <v>0</v>
      </c>
      <c r="D102" s="643">
        <v>0</v>
      </c>
      <c r="E102" s="643">
        <v>0</v>
      </c>
      <c r="F102" s="643">
        <v>46</v>
      </c>
      <c r="G102" s="643">
        <v>744</v>
      </c>
      <c r="H102" s="175"/>
    </row>
    <row r="103" spans="1:8" ht="15">
      <c r="A103" s="7" t="s">
        <v>57</v>
      </c>
      <c r="B103" s="644">
        <v>0</v>
      </c>
      <c r="C103" s="644">
        <v>0</v>
      </c>
      <c r="D103" s="644">
        <v>0</v>
      </c>
      <c r="E103" s="644">
        <v>0</v>
      </c>
      <c r="F103" s="644">
        <v>0</v>
      </c>
      <c r="G103" s="644">
        <v>404</v>
      </c>
      <c r="H103" s="175"/>
    </row>
    <row r="104" spans="1:8" ht="15">
      <c r="A104" s="7" t="s">
        <v>70</v>
      </c>
      <c r="B104" s="645">
        <v>0</v>
      </c>
      <c r="C104" s="645">
        <v>0</v>
      </c>
      <c r="D104" s="645">
        <v>0</v>
      </c>
      <c r="E104" s="645">
        <v>0</v>
      </c>
      <c r="F104" s="645">
        <v>46</v>
      </c>
      <c r="G104" s="645">
        <v>744</v>
      </c>
      <c r="H104" s="175"/>
    </row>
    <row r="105" spans="1:8" ht="15">
      <c r="A105" s="7" t="s">
        <v>122</v>
      </c>
      <c r="B105" s="645">
        <v>0</v>
      </c>
      <c r="C105" s="645">
        <v>0</v>
      </c>
      <c r="D105" s="645">
        <v>0</v>
      </c>
      <c r="E105" s="645">
        <v>0</v>
      </c>
      <c r="F105" s="645">
        <v>0</v>
      </c>
      <c r="G105" s="645">
        <v>294</v>
      </c>
      <c r="H105" s="175"/>
    </row>
    <row r="106" spans="1:8" ht="15">
      <c r="A106" s="7" t="s">
        <v>124</v>
      </c>
      <c r="B106" s="291">
        <v>0</v>
      </c>
      <c r="C106" s="291">
        <v>0</v>
      </c>
      <c r="D106" s="291">
        <v>0</v>
      </c>
      <c r="E106" s="291">
        <v>0</v>
      </c>
      <c r="F106" s="291">
        <v>0</v>
      </c>
      <c r="G106" s="291">
        <v>0</v>
      </c>
      <c r="H106" s="175"/>
    </row>
    <row r="107" spans="1:8" ht="12.75">
      <c r="A107" s="3" t="s">
        <v>71</v>
      </c>
      <c r="B107" s="3">
        <f aca="true" t="shared" si="4" ref="B107:G107">SUM(B74:B106)</f>
        <v>33266</v>
      </c>
      <c r="C107" s="3">
        <f t="shared" si="4"/>
        <v>154878</v>
      </c>
      <c r="D107" s="3">
        <f t="shared" si="4"/>
        <v>4292696</v>
      </c>
      <c r="E107" s="3">
        <f t="shared" si="4"/>
        <v>1350483</v>
      </c>
      <c r="F107" s="3">
        <f t="shared" si="4"/>
        <v>85108</v>
      </c>
      <c r="G107" s="3">
        <f t="shared" si="4"/>
        <v>1619839</v>
      </c>
      <c r="H107" s="175"/>
    </row>
    <row r="108" spans="1:8" ht="13.5" thickBot="1">
      <c r="A108" s="3" t="s">
        <v>72</v>
      </c>
      <c r="B108" s="3">
        <f aca="true" t="shared" si="5" ref="B108:G108">SUM(B107,B73,B71,B47,B17)</f>
        <v>1665776</v>
      </c>
      <c r="C108" s="3">
        <f t="shared" si="5"/>
        <v>51284553</v>
      </c>
      <c r="D108" s="3">
        <f t="shared" si="5"/>
        <v>4776393986</v>
      </c>
      <c r="E108" s="3">
        <f t="shared" si="5"/>
        <v>1501337518</v>
      </c>
      <c r="F108" s="3">
        <f t="shared" si="5"/>
        <v>35769022</v>
      </c>
      <c r="G108" s="3">
        <f t="shared" si="5"/>
        <v>447311120</v>
      </c>
      <c r="H108" s="175"/>
    </row>
    <row r="109" spans="1:7" ht="13.5" thickBot="1">
      <c r="A109" s="671" t="s">
        <v>73</v>
      </c>
      <c r="B109" s="672">
        <v>0</v>
      </c>
      <c r="C109" s="672">
        <v>0</v>
      </c>
      <c r="D109" s="672">
        <v>0</v>
      </c>
      <c r="E109" s="672">
        <v>0</v>
      </c>
      <c r="F109" s="672">
        <v>0</v>
      </c>
      <c r="G109" s="673">
        <v>0</v>
      </c>
    </row>
    <row r="110" spans="1:8" ht="15">
      <c r="A110" s="7" t="s">
        <v>74</v>
      </c>
      <c r="B110" s="408">
        <v>0</v>
      </c>
      <c r="C110" s="408">
        <v>0</v>
      </c>
      <c r="D110" s="408">
        <v>0</v>
      </c>
      <c r="E110" s="408">
        <v>0</v>
      </c>
      <c r="F110" s="408">
        <v>0</v>
      </c>
      <c r="G110" s="532">
        <v>0</v>
      </c>
      <c r="H110" s="175"/>
    </row>
    <row r="111" spans="1:10" ht="15">
      <c r="A111" s="7" t="s">
        <v>75</v>
      </c>
      <c r="B111" s="409">
        <v>20</v>
      </c>
      <c r="C111" s="409">
        <v>1809</v>
      </c>
      <c r="D111" s="409">
        <v>90401.831</v>
      </c>
      <c r="E111" s="409">
        <v>27967.24</v>
      </c>
      <c r="F111" s="408">
        <v>336919</v>
      </c>
      <c r="G111" s="532">
        <v>69001</v>
      </c>
      <c r="H111" s="177"/>
      <c r="I111" s="8"/>
      <c r="J111" s="409"/>
    </row>
    <row r="112" spans="1:9" ht="15">
      <c r="A112" s="7" t="s">
        <v>76</v>
      </c>
      <c r="B112" s="409">
        <v>4</v>
      </c>
      <c r="C112" s="409">
        <v>25298</v>
      </c>
      <c r="D112" s="409">
        <v>1264880</v>
      </c>
      <c r="E112" s="409">
        <v>397598.62</v>
      </c>
      <c r="F112" s="408">
        <v>292001</v>
      </c>
      <c r="G112" s="649">
        <v>255587</v>
      </c>
      <c r="H112" s="177"/>
      <c r="I112" s="296"/>
    </row>
    <row r="113" spans="1:9" ht="15">
      <c r="A113" s="7" t="s">
        <v>77</v>
      </c>
      <c r="B113" s="408">
        <v>0</v>
      </c>
      <c r="C113" s="408">
        <v>0</v>
      </c>
      <c r="D113" s="408">
        <v>0</v>
      </c>
      <c r="E113" s="408">
        <v>0</v>
      </c>
      <c r="F113" s="408">
        <v>3200</v>
      </c>
      <c r="G113" s="649">
        <v>0</v>
      </c>
      <c r="H113" s="177"/>
      <c r="I113" s="296"/>
    </row>
    <row r="114" spans="1:9" ht="15">
      <c r="A114" s="7" t="s">
        <v>78</v>
      </c>
      <c r="B114" s="409">
        <v>0</v>
      </c>
      <c r="C114" s="409">
        <v>0</v>
      </c>
      <c r="D114" s="409">
        <v>0</v>
      </c>
      <c r="E114" s="409">
        <v>0</v>
      </c>
      <c r="F114" s="408">
        <v>156916</v>
      </c>
      <c r="G114" s="649">
        <v>13616</v>
      </c>
      <c r="H114" s="177"/>
      <c r="I114" s="296"/>
    </row>
    <row r="115" spans="1:9" ht="15">
      <c r="A115" s="7" t="s">
        <v>79</v>
      </c>
      <c r="B115" s="408">
        <v>0</v>
      </c>
      <c r="C115" s="408">
        <v>0</v>
      </c>
      <c r="D115" s="408">
        <v>0</v>
      </c>
      <c r="E115" s="408">
        <v>0</v>
      </c>
      <c r="F115" s="408">
        <v>0</v>
      </c>
      <c r="G115" s="649">
        <v>0</v>
      </c>
      <c r="H115" s="177"/>
      <c r="I115" s="296"/>
    </row>
    <row r="116" spans="1:9" ht="15">
      <c r="A116" s="7" t="s">
        <v>80</v>
      </c>
      <c r="B116" s="408">
        <v>0</v>
      </c>
      <c r="C116" s="408">
        <v>0</v>
      </c>
      <c r="D116" s="408">
        <v>0</v>
      </c>
      <c r="E116" s="408">
        <v>0</v>
      </c>
      <c r="F116" s="408">
        <v>321388</v>
      </c>
      <c r="G116" s="649">
        <v>11600</v>
      </c>
      <c r="H116" s="175"/>
      <c r="I116" s="296"/>
    </row>
    <row r="117" spans="1:8" ht="15">
      <c r="A117" s="7" t="s">
        <v>81</v>
      </c>
      <c r="B117" s="408">
        <v>0</v>
      </c>
      <c r="C117" s="408">
        <v>0</v>
      </c>
      <c r="D117" s="408">
        <v>0</v>
      </c>
      <c r="E117" s="408">
        <v>0</v>
      </c>
      <c r="F117" s="408">
        <v>0</v>
      </c>
      <c r="G117" s="649">
        <v>0</v>
      </c>
      <c r="H117" s="175"/>
    </row>
    <row r="118" spans="1:9" ht="15">
      <c r="A118" s="7" t="s">
        <v>82</v>
      </c>
      <c r="B118" s="408">
        <v>0</v>
      </c>
      <c r="C118" s="408">
        <v>0</v>
      </c>
      <c r="D118" s="408">
        <v>0</v>
      </c>
      <c r="E118" s="408">
        <v>0</v>
      </c>
      <c r="F118" s="408">
        <v>1668514</v>
      </c>
      <c r="G118" s="649">
        <v>93609</v>
      </c>
      <c r="H118" s="175"/>
      <c r="I118" s="296"/>
    </row>
    <row r="119" spans="1:9" ht="15">
      <c r="A119" s="7" t="s">
        <v>83</v>
      </c>
      <c r="B119" s="408">
        <v>0</v>
      </c>
      <c r="C119" s="408">
        <v>0</v>
      </c>
      <c r="D119" s="408">
        <v>0</v>
      </c>
      <c r="E119" s="408">
        <v>0</v>
      </c>
      <c r="F119" s="408">
        <v>182312</v>
      </c>
      <c r="G119" s="649">
        <v>0</v>
      </c>
      <c r="H119" s="175"/>
      <c r="I119" s="296"/>
    </row>
    <row r="120" spans="1:8" ht="15">
      <c r="A120" s="7" t="s">
        <v>84</v>
      </c>
      <c r="B120" s="408">
        <v>0</v>
      </c>
      <c r="C120" s="408">
        <v>0</v>
      </c>
      <c r="D120" s="408">
        <v>0</v>
      </c>
      <c r="E120" s="408">
        <v>0</v>
      </c>
      <c r="F120" s="408">
        <v>0</v>
      </c>
      <c r="G120" s="408">
        <v>0</v>
      </c>
      <c r="H120" s="175"/>
    </row>
    <row r="121" spans="1:9" ht="15">
      <c r="A121" s="7" t="s">
        <v>126</v>
      </c>
      <c r="B121" s="409">
        <v>61</v>
      </c>
      <c r="C121" s="409">
        <v>20514</v>
      </c>
      <c r="D121" s="409">
        <v>1025705.985</v>
      </c>
      <c r="E121" s="409">
        <v>323189.986</v>
      </c>
      <c r="F121" s="408">
        <v>1236450</v>
      </c>
      <c r="G121" s="408">
        <v>569033</v>
      </c>
      <c r="H121" s="175"/>
      <c r="I121" s="296"/>
    </row>
    <row r="122" spans="1:9" ht="15">
      <c r="A122" s="7" t="s">
        <v>85</v>
      </c>
      <c r="B122" s="410">
        <v>0</v>
      </c>
      <c r="C122" s="410">
        <v>0</v>
      </c>
      <c r="D122" s="410">
        <v>0</v>
      </c>
      <c r="E122" s="410">
        <v>0</v>
      </c>
      <c r="F122" s="408">
        <v>5421</v>
      </c>
      <c r="G122" s="408">
        <v>2577</v>
      </c>
      <c r="H122" s="175"/>
      <c r="I122" s="296"/>
    </row>
    <row r="123" spans="1:8" ht="15">
      <c r="A123" s="7" t="s">
        <v>86</v>
      </c>
      <c r="B123" s="408">
        <v>0</v>
      </c>
      <c r="C123" s="408">
        <v>0</v>
      </c>
      <c r="D123" s="408">
        <v>0</v>
      </c>
      <c r="E123" s="408">
        <v>0</v>
      </c>
      <c r="F123" s="408">
        <v>0</v>
      </c>
      <c r="G123" s="408">
        <v>0</v>
      </c>
      <c r="H123" s="175"/>
    </row>
    <row r="124" spans="1:9" ht="15">
      <c r="A124" s="297" t="s">
        <v>125</v>
      </c>
      <c r="B124" s="408">
        <v>0</v>
      </c>
      <c r="C124" s="408">
        <v>0</v>
      </c>
      <c r="D124" s="408">
        <v>0</v>
      </c>
      <c r="E124" s="408">
        <v>0</v>
      </c>
      <c r="F124" s="408">
        <v>538</v>
      </c>
      <c r="G124" s="408">
        <v>538</v>
      </c>
      <c r="H124" s="175"/>
      <c r="I124" s="296"/>
    </row>
    <row r="125" spans="1:9" ht="15">
      <c r="A125" s="531" t="s">
        <v>142</v>
      </c>
      <c r="B125" s="408">
        <v>0</v>
      </c>
      <c r="C125" s="408">
        <v>0</v>
      </c>
      <c r="D125" s="408">
        <v>0</v>
      </c>
      <c r="E125" s="408">
        <v>0</v>
      </c>
      <c r="F125" s="408">
        <v>4244</v>
      </c>
      <c r="G125" s="408">
        <v>4666</v>
      </c>
      <c r="H125" s="175"/>
      <c r="I125" s="296"/>
    </row>
    <row r="126" spans="1:9" ht="15">
      <c r="A126" s="531" t="s">
        <v>137</v>
      </c>
      <c r="B126" s="408">
        <v>0</v>
      </c>
      <c r="C126" s="408">
        <v>0</v>
      </c>
      <c r="D126" s="408">
        <v>0</v>
      </c>
      <c r="E126" s="408">
        <v>0</v>
      </c>
      <c r="F126" s="408">
        <v>1416</v>
      </c>
      <c r="G126" s="408">
        <v>0</v>
      </c>
      <c r="H126" s="175"/>
      <c r="I126" s="296"/>
    </row>
    <row r="127" spans="1:9" ht="15">
      <c r="A127" s="531" t="s">
        <v>138</v>
      </c>
      <c r="B127" s="408">
        <v>0</v>
      </c>
      <c r="C127" s="408">
        <v>0</v>
      </c>
      <c r="D127" s="408">
        <v>0</v>
      </c>
      <c r="E127" s="408">
        <v>0</v>
      </c>
      <c r="F127" s="408">
        <v>977</v>
      </c>
      <c r="G127" s="408">
        <v>0</v>
      </c>
      <c r="H127" s="175"/>
      <c r="I127" s="296"/>
    </row>
    <row r="128" spans="1:9" ht="15">
      <c r="A128" s="531" t="s">
        <v>148</v>
      </c>
      <c r="B128" s="409">
        <v>0</v>
      </c>
      <c r="C128" s="409">
        <v>0</v>
      </c>
      <c r="D128" s="409">
        <v>0</v>
      </c>
      <c r="E128" s="409">
        <v>0</v>
      </c>
      <c r="F128" s="408">
        <v>49</v>
      </c>
      <c r="G128" s="408">
        <v>82</v>
      </c>
      <c r="I128" s="296"/>
    </row>
    <row r="129" spans="1:8" ht="12.75">
      <c r="A129" s="3" t="s">
        <v>87</v>
      </c>
      <c r="B129" s="411">
        <f aca="true" t="shared" si="6" ref="B129:G129">SUM(B110:B128)</f>
        <v>85</v>
      </c>
      <c r="C129" s="411">
        <f t="shared" si="6"/>
        <v>47621</v>
      </c>
      <c r="D129" s="411">
        <f t="shared" si="6"/>
        <v>2380987.816</v>
      </c>
      <c r="E129" s="411">
        <f t="shared" si="6"/>
        <v>748755.8459999999</v>
      </c>
      <c r="F129" s="411">
        <f t="shared" si="6"/>
        <v>4210345</v>
      </c>
      <c r="G129" s="411">
        <f t="shared" si="6"/>
        <v>1020309</v>
      </c>
      <c r="H129" s="175"/>
    </row>
    <row r="130" spans="1:9" ht="15">
      <c r="A130" s="7" t="s">
        <v>88</v>
      </c>
      <c r="B130" s="409">
        <v>118</v>
      </c>
      <c r="C130" s="409">
        <v>1920</v>
      </c>
      <c r="D130" s="409">
        <v>309407.816</v>
      </c>
      <c r="E130" s="409">
        <v>96214.942</v>
      </c>
      <c r="F130" s="408">
        <v>211470</v>
      </c>
      <c r="G130" s="532">
        <v>522726</v>
      </c>
      <c r="H130" s="175"/>
      <c r="I130" s="296"/>
    </row>
    <row r="131" spans="1:9" ht="15">
      <c r="A131" s="7" t="s">
        <v>89</v>
      </c>
      <c r="B131" s="409">
        <v>74</v>
      </c>
      <c r="C131" s="409">
        <v>1474</v>
      </c>
      <c r="D131" s="409">
        <v>233848.125</v>
      </c>
      <c r="E131" s="409">
        <v>73570.648</v>
      </c>
      <c r="F131" s="408">
        <v>173096</v>
      </c>
      <c r="G131" s="532">
        <v>176562</v>
      </c>
      <c r="I131" s="296"/>
    </row>
    <row r="132" spans="1:9" ht="15">
      <c r="A132" s="7" t="s">
        <v>90</v>
      </c>
      <c r="B132" s="409">
        <v>1148</v>
      </c>
      <c r="C132" s="409">
        <v>9335</v>
      </c>
      <c r="D132" s="409">
        <v>577646.73</v>
      </c>
      <c r="E132" s="409">
        <v>181184.725</v>
      </c>
      <c r="F132" s="408">
        <v>42218</v>
      </c>
      <c r="G132" s="651">
        <v>98917</v>
      </c>
      <c r="I132" s="296"/>
    </row>
    <row r="133" spans="1:9" ht="15">
      <c r="A133" s="7" t="s">
        <v>91</v>
      </c>
      <c r="B133" s="409">
        <v>540</v>
      </c>
      <c r="C133" s="409">
        <v>7505</v>
      </c>
      <c r="D133" s="409">
        <v>464497.127</v>
      </c>
      <c r="E133" s="409">
        <v>145417.882</v>
      </c>
      <c r="F133" s="408">
        <v>30705</v>
      </c>
      <c r="G133" s="651">
        <v>48094</v>
      </c>
      <c r="I133" s="296"/>
    </row>
    <row r="134" spans="1:9" ht="15">
      <c r="A134" s="7" t="s">
        <v>92</v>
      </c>
      <c r="B134" s="408">
        <v>0</v>
      </c>
      <c r="C134" s="408">
        <v>0</v>
      </c>
      <c r="D134" s="408">
        <v>0</v>
      </c>
      <c r="E134" s="408">
        <v>0</v>
      </c>
      <c r="F134" s="412">
        <v>0</v>
      </c>
      <c r="G134" s="651">
        <v>0</v>
      </c>
      <c r="I134" s="175"/>
    </row>
    <row r="135" spans="1:9" ht="15">
      <c r="A135" s="7" t="s">
        <v>93</v>
      </c>
      <c r="B135" s="408">
        <v>0</v>
      </c>
      <c r="C135" s="408">
        <v>0</v>
      </c>
      <c r="D135" s="408">
        <v>0</v>
      </c>
      <c r="E135" s="408">
        <v>0</v>
      </c>
      <c r="F135" s="412">
        <v>0</v>
      </c>
      <c r="G135" s="650">
        <v>0</v>
      </c>
      <c r="I135" s="175"/>
    </row>
    <row r="136" spans="1:9" ht="15">
      <c r="A136" s="7" t="s">
        <v>94</v>
      </c>
      <c r="B136" s="408">
        <v>9</v>
      </c>
      <c r="C136" s="410">
        <v>181</v>
      </c>
      <c r="D136" s="410">
        <v>1059.186</v>
      </c>
      <c r="E136" s="410">
        <v>330.072</v>
      </c>
      <c r="F136" s="410">
        <v>274</v>
      </c>
      <c r="G136" s="651">
        <v>274</v>
      </c>
      <c r="I136" s="175"/>
    </row>
    <row r="137" spans="1:9" ht="15">
      <c r="A137" s="7" t="s">
        <v>95</v>
      </c>
      <c r="B137" s="408">
        <v>5</v>
      </c>
      <c r="C137" s="410">
        <v>86</v>
      </c>
      <c r="D137" s="410">
        <v>502.62</v>
      </c>
      <c r="E137" s="410">
        <v>156.368</v>
      </c>
      <c r="F137" s="410">
        <v>109</v>
      </c>
      <c r="G137" s="651">
        <v>197</v>
      </c>
      <c r="I137" s="175"/>
    </row>
    <row r="138" spans="1:9" ht="15">
      <c r="A138" s="7" t="s">
        <v>96</v>
      </c>
      <c r="B138" s="409">
        <v>504</v>
      </c>
      <c r="C138" s="409">
        <v>149382</v>
      </c>
      <c r="D138" s="409">
        <v>56608031.617</v>
      </c>
      <c r="E138" s="409">
        <v>17693438.46</v>
      </c>
      <c r="F138" s="408">
        <v>327941</v>
      </c>
      <c r="G138" s="408">
        <v>383852</v>
      </c>
      <c r="I138" s="296"/>
    </row>
    <row r="139" spans="1:9" ht="15">
      <c r="A139" s="7" t="s">
        <v>97</v>
      </c>
      <c r="B139" s="408">
        <v>0</v>
      </c>
      <c r="C139" s="410">
        <v>0</v>
      </c>
      <c r="D139" s="408">
        <v>0</v>
      </c>
      <c r="E139" s="410">
        <v>0</v>
      </c>
      <c r="F139" s="408">
        <v>103947</v>
      </c>
      <c r="G139" s="408">
        <v>89350</v>
      </c>
      <c r="I139" s="296"/>
    </row>
    <row r="140" spans="1:7" ht="12.75">
      <c r="A140" s="3" t="s">
        <v>98</v>
      </c>
      <c r="B140" s="411">
        <f aca="true" t="shared" si="7" ref="B140:G140">SUM(B130:B139)</f>
        <v>2398</v>
      </c>
      <c r="C140" s="411">
        <f t="shared" si="7"/>
        <v>169883</v>
      </c>
      <c r="D140" s="411">
        <f t="shared" si="7"/>
        <v>58194993.221</v>
      </c>
      <c r="E140" s="411">
        <f t="shared" si="7"/>
        <v>18190313.097</v>
      </c>
      <c r="F140" s="411">
        <f t="shared" si="7"/>
        <v>889760</v>
      </c>
      <c r="G140" s="411">
        <f t="shared" si="7"/>
        <v>1319972</v>
      </c>
    </row>
    <row r="141" spans="1:7" ht="15">
      <c r="A141" s="7" t="s">
        <v>99</v>
      </c>
      <c r="B141" s="413">
        <v>11</v>
      </c>
      <c r="C141" s="413">
        <v>11203</v>
      </c>
      <c r="D141" s="413">
        <v>18214.478</v>
      </c>
      <c r="E141" s="413">
        <v>5639.601</v>
      </c>
      <c r="F141" s="413">
        <v>23346</v>
      </c>
      <c r="G141" s="652">
        <v>31884</v>
      </c>
    </row>
    <row r="142" spans="1:7" ht="15">
      <c r="A142" s="7" t="s">
        <v>145</v>
      </c>
      <c r="B142" s="413">
        <v>2</v>
      </c>
      <c r="C142" s="413">
        <v>1</v>
      </c>
      <c r="D142" s="413">
        <v>51320</v>
      </c>
      <c r="E142" s="413">
        <v>16132.784257018013</v>
      </c>
      <c r="F142" s="413">
        <v>13</v>
      </c>
      <c r="G142" s="298">
        <v>20</v>
      </c>
    </row>
    <row r="143" spans="1:7" ht="13.5" thickBot="1">
      <c r="A143" s="3" t="s">
        <v>100</v>
      </c>
      <c r="B143" s="411">
        <f aca="true" t="shared" si="8" ref="B143:G143">SUM(B141,B140,B129,B142)</f>
        <v>2496</v>
      </c>
      <c r="C143" s="411">
        <f t="shared" si="8"/>
        <v>228708</v>
      </c>
      <c r="D143" s="411">
        <f t="shared" si="8"/>
        <v>60645515.515</v>
      </c>
      <c r="E143" s="411">
        <f t="shared" si="8"/>
        <v>18960841.328257017</v>
      </c>
      <c r="F143" s="411">
        <f t="shared" si="8"/>
        <v>5123464</v>
      </c>
      <c r="G143" s="411">
        <f t="shared" si="8"/>
        <v>2372185</v>
      </c>
    </row>
    <row r="144" spans="1:7" ht="13.5" thickBot="1">
      <c r="A144" s="671" t="s">
        <v>101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8" ht="13.5" thickBot="1">
      <c r="A145" s="3" t="s">
        <v>102</v>
      </c>
      <c r="B145" s="3">
        <v>67</v>
      </c>
      <c r="C145" s="3">
        <v>90000</v>
      </c>
      <c r="D145" s="3">
        <v>14301416</v>
      </c>
      <c r="E145" s="3">
        <v>4496761</v>
      </c>
      <c r="F145" s="3">
        <v>0</v>
      </c>
      <c r="G145" s="3">
        <v>1890190</v>
      </c>
      <c r="H145" s="175"/>
    </row>
    <row r="146" spans="1:7" ht="13.5" thickBot="1">
      <c r="A146" s="671" t="s">
        <v>103</v>
      </c>
      <c r="B146" s="672">
        <v>0</v>
      </c>
      <c r="C146" s="672">
        <v>0</v>
      </c>
      <c r="D146" s="672">
        <v>0</v>
      </c>
      <c r="E146" s="672">
        <v>0</v>
      </c>
      <c r="F146" s="672">
        <v>0</v>
      </c>
      <c r="G146" s="673">
        <v>0</v>
      </c>
    </row>
    <row r="147" spans="1:8" ht="15">
      <c r="A147" s="7" t="s">
        <v>104</v>
      </c>
      <c r="B147" s="653">
        <v>278</v>
      </c>
      <c r="C147" s="654">
        <v>1933</v>
      </c>
      <c r="D147" s="654">
        <v>2486</v>
      </c>
      <c r="E147" s="653">
        <v>781</v>
      </c>
      <c r="F147" s="653">
        <v>0</v>
      </c>
      <c r="G147" s="654">
        <v>15409</v>
      </c>
      <c r="H147" s="175"/>
    </row>
    <row r="148" spans="1:8" ht="15">
      <c r="A148" s="7" t="s">
        <v>105</v>
      </c>
      <c r="B148" s="653">
        <v>70</v>
      </c>
      <c r="C148" s="654">
        <v>1697</v>
      </c>
      <c r="D148" s="653">
        <v>49</v>
      </c>
      <c r="E148" s="653">
        <v>15</v>
      </c>
      <c r="F148" s="653">
        <v>0</v>
      </c>
      <c r="G148" s="654">
        <v>24633</v>
      </c>
      <c r="H148" s="175"/>
    </row>
    <row r="149" spans="1:8" ht="15">
      <c r="A149" s="7" t="s">
        <v>106</v>
      </c>
      <c r="B149" s="658">
        <v>4948093</v>
      </c>
      <c r="C149" s="658">
        <v>14687037</v>
      </c>
      <c r="D149" s="658">
        <v>185942892</v>
      </c>
      <c r="E149" s="658">
        <v>58457496</v>
      </c>
      <c r="F149" s="658">
        <v>84741</v>
      </c>
      <c r="G149" s="658">
        <v>114603701</v>
      </c>
      <c r="H149" s="177"/>
    </row>
    <row r="150" spans="1:8" ht="15">
      <c r="A150" s="531" t="s">
        <v>136</v>
      </c>
      <c r="B150" s="659">
        <v>170</v>
      </c>
      <c r="C150" s="660">
        <v>8672</v>
      </c>
      <c r="D150" s="660">
        <v>107430</v>
      </c>
      <c r="E150" s="660">
        <v>33434</v>
      </c>
      <c r="F150" s="659">
        <v>0</v>
      </c>
      <c r="G150" s="660">
        <v>46954</v>
      </c>
      <c r="H150" s="177"/>
    </row>
    <row r="151" spans="1:8" ht="15">
      <c r="A151" s="7" t="s">
        <v>107</v>
      </c>
      <c r="B151" s="655">
        <v>3525029</v>
      </c>
      <c r="C151" s="655">
        <v>8855188</v>
      </c>
      <c r="D151" s="655">
        <v>283351056</v>
      </c>
      <c r="E151" s="655">
        <v>88950785</v>
      </c>
      <c r="F151" s="655">
        <v>46027</v>
      </c>
      <c r="G151" s="655">
        <v>73756220</v>
      </c>
      <c r="H151" s="177"/>
    </row>
    <row r="152" spans="1:8" ht="15">
      <c r="A152" s="531" t="s">
        <v>135</v>
      </c>
      <c r="B152" s="656">
        <v>216</v>
      </c>
      <c r="C152" s="657">
        <v>12078</v>
      </c>
      <c r="D152" s="657">
        <v>383995</v>
      </c>
      <c r="E152" s="657">
        <v>121500</v>
      </c>
      <c r="F152" s="656">
        <v>0</v>
      </c>
      <c r="G152" s="657">
        <v>90792</v>
      </c>
      <c r="H152" s="177"/>
    </row>
    <row r="153" spans="1:8" ht="15">
      <c r="A153" s="7" t="s">
        <v>108</v>
      </c>
      <c r="B153" s="291">
        <v>0</v>
      </c>
      <c r="C153" s="291">
        <v>0</v>
      </c>
      <c r="D153" s="291">
        <v>0</v>
      </c>
      <c r="E153" s="291">
        <v>0</v>
      </c>
      <c r="F153" s="291">
        <v>0</v>
      </c>
      <c r="G153" s="291">
        <v>0</v>
      </c>
      <c r="H153" s="177"/>
    </row>
    <row r="154" spans="1:8" ht="15">
      <c r="A154" s="7" t="s">
        <v>109</v>
      </c>
      <c r="B154" s="661">
        <v>32</v>
      </c>
      <c r="C154" s="662">
        <v>1931</v>
      </c>
      <c r="D154" s="662">
        <v>31332</v>
      </c>
      <c r="E154" s="662">
        <v>9806</v>
      </c>
      <c r="F154" s="661">
        <v>505</v>
      </c>
      <c r="G154" s="662">
        <v>15675</v>
      </c>
      <c r="H154" s="177"/>
    </row>
    <row r="155" spans="1:8" ht="12.75">
      <c r="A155" s="3" t="s">
        <v>110</v>
      </c>
      <c r="B155" s="295">
        <f aca="true" t="shared" si="9" ref="B155:G155">SUM(B147:B154)</f>
        <v>8473888</v>
      </c>
      <c r="C155" s="295">
        <f t="shared" si="9"/>
        <v>23568536</v>
      </c>
      <c r="D155" s="295">
        <f t="shared" si="9"/>
        <v>469819240</v>
      </c>
      <c r="E155" s="295">
        <f t="shared" si="9"/>
        <v>147573817</v>
      </c>
      <c r="F155" s="295">
        <f t="shared" si="9"/>
        <v>131273</v>
      </c>
      <c r="G155" s="295">
        <f t="shared" si="9"/>
        <v>188553384</v>
      </c>
      <c r="H155" s="177"/>
    </row>
    <row r="156" spans="1:8" ht="12.75">
      <c r="A156" s="3" t="s">
        <v>111</v>
      </c>
      <c r="B156" s="295">
        <f aca="true" t="shared" si="10" ref="B156:G156">B155+B157</f>
        <v>10142227</v>
      </c>
      <c r="C156" s="295">
        <f t="shared" si="10"/>
        <v>75171797</v>
      </c>
      <c r="D156" s="295">
        <f t="shared" si="10"/>
        <v>5321160157.515</v>
      </c>
      <c r="E156" s="295">
        <f t="shared" si="10"/>
        <v>1672368937.328257</v>
      </c>
      <c r="F156" s="295">
        <f t="shared" si="10"/>
        <v>41023759</v>
      </c>
      <c r="G156" s="295">
        <f t="shared" si="10"/>
        <v>640126879</v>
      </c>
      <c r="H156" s="177"/>
    </row>
    <row r="157" spans="1:8" ht="12.75">
      <c r="A157" s="3" t="s">
        <v>112</v>
      </c>
      <c r="B157" s="295">
        <f aca="true" t="shared" si="11" ref="B157:G157">SUM(B145,B143,B108)</f>
        <v>1668339</v>
      </c>
      <c r="C157" s="295">
        <f t="shared" si="11"/>
        <v>51603261</v>
      </c>
      <c r="D157" s="295">
        <f t="shared" si="11"/>
        <v>4851340917.515</v>
      </c>
      <c r="E157" s="295">
        <f t="shared" si="11"/>
        <v>1524795120.328257</v>
      </c>
      <c r="F157" s="295">
        <f t="shared" si="11"/>
        <v>40892486</v>
      </c>
      <c r="G157" s="295">
        <f t="shared" si="11"/>
        <v>451573495</v>
      </c>
      <c r="H157" s="177"/>
    </row>
    <row r="158" spans="2:7" ht="12.75">
      <c r="B158" s="4"/>
      <c r="C158" s="4"/>
      <c r="D158" s="4"/>
      <c r="E158" s="4"/>
      <c r="F158" s="4"/>
      <c r="G158" s="4"/>
    </row>
  </sheetData>
  <sheetProtection/>
  <mergeCells count="10">
    <mergeCell ref="A3:G3"/>
    <mergeCell ref="A109:G109"/>
    <mergeCell ref="A144:G144"/>
    <mergeCell ref="A146:G146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pane ySplit="3" topLeftCell="A124" activePane="bottomLeft" state="frozen"/>
      <selection pane="topLeft" activeCell="A1" sqref="A1"/>
      <selection pane="bottomLeft" activeCell="F137" sqref="F137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153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8" ht="12.75">
      <c r="A4" s="7" t="s">
        <v>2</v>
      </c>
      <c r="B4" s="8">
        <v>311767</v>
      </c>
      <c r="C4" s="8">
        <v>1860400</v>
      </c>
      <c r="D4" s="8">
        <v>116121165</v>
      </c>
      <c r="E4" s="8">
        <v>34878753</v>
      </c>
      <c r="F4" s="8">
        <v>363185</v>
      </c>
      <c r="G4" s="8">
        <v>17709845</v>
      </c>
      <c r="H4" s="175"/>
    </row>
    <row r="5" spans="1:8" ht="12.75">
      <c r="A5" s="7" t="s">
        <v>7</v>
      </c>
      <c r="B5">
        <v>27</v>
      </c>
      <c r="C5" s="8">
        <v>21430</v>
      </c>
      <c r="D5" s="8">
        <v>1333846</v>
      </c>
      <c r="E5" s="8">
        <v>390644</v>
      </c>
      <c r="F5">
        <v>0</v>
      </c>
      <c r="G5" s="8">
        <v>3861860</v>
      </c>
      <c r="H5" s="175"/>
    </row>
    <row r="6" spans="1:8" ht="12.75">
      <c r="A6" s="7" t="s">
        <v>8</v>
      </c>
      <c r="B6">
        <v>26</v>
      </c>
      <c r="C6" s="8">
        <v>2003</v>
      </c>
      <c r="D6" s="8">
        <v>210447</v>
      </c>
      <c r="E6" s="8">
        <v>62020</v>
      </c>
      <c r="F6">
        <v>863</v>
      </c>
      <c r="G6" s="8">
        <v>19191</v>
      </c>
      <c r="H6" s="175"/>
    </row>
    <row r="7" spans="1:8" ht="12.75">
      <c r="A7" s="7" t="s">
        <v>9</v>
      </c>
      <c r="B7" s="8">
        <v>3995</v>
      </c>
      <c r="C7" s="8">
        <v>14556</v>
      </c>
      <c r="D7" s="8">
        <v>5121088</v>
      </c>
      <c r="E7" s="8">
        <v>1556956</v>
      </c>
      <c r="F7" s="8">
        <v>2047</v>
      </c>
      <c r="G7" s="8">
        <v>158682</v>
      </c>
      <c r="H7" s="177"/>
    </row>
    <row r="8" spans="1:8" ht="12.75">
      <c r="A8" s="7" t="s">
        <v>3</v>
      </c>
      <c r="B8">
        <v>3</v>
      </c>
      <c r="C8">
        <v>169</v>
      </c>
      <c r="D8">
        <v>811</v>
      </c>
      <c r="E8">
        <v>251</v>
      </c>
      <c r="F8">
        <v>178</v>
      </c>
      <c r="G8">
        <v>374</v>
      </c>
      <c r="H8" s="177"/>
    </row>
    <row r="9" spans="1:8" ht="12.75">
      <c r="A9" s="7" t="s">
        <v>150</v>
      </c>
      <c r="B9">
        <v>0</v>
      </c>
      <c r="C9">
        <v>0</v>
      </c>
      <c r="D9">
        <v>0</v>
      </c>
      <c r="E9">
        <v>0</v>
      </c>
      <c r="F9">
        <v>0</v>
      </c>
      <c r="G9">
        <v>30</v>
      </c>
      <c r="H9" s="177"/>
    </row>
    <row r="10" spans="1:8" ht="12.75">
      <c r="A10" s="7" t="s">
        <v>5</v>
      </c>
      <c r="B10">
        <v>11</v>
      </c>
      <c r="C10">
        <v>196</v>
      </c>
      <c r="D10">
        <v>598</v>
      </c>
      <c r="E10">
        <v>186</v>
      </c>
      <c r="F10">
        <v>250</v>
      </c>
      <c r="G10" s="8">
        <v>1848</v>
      </c>
      <c r="H10" s="177"/>
    </row>
    <row r="11" spans="1:8" ht="12.75">
      <c r="A11" s="7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 s="8">
        <v>20478</v>
      </c>
      <c r="H11" s="177"/>
    </row>
    <row r="12" spans="1:7" ht="15">
      <c r="A12" s="7" t="s">
        <v>10</v>
      </c>
      <c r="B12" s="661">
        <v>0</v>
      </c>
      <c r="C12" s="661">
        <v>0</v>
      </c>
      <c r="D12" s="662">
        <v>0</v>
      </c>
      <c r="E12" s="661">
        <v>0</v>
      </c>
      <c r="F12" s="661">
        <v>0</v>
      </c>
      <c r="G12" s="661">
        <v>0</v>
      </c>
    </row>
    <row r="13" spans="1:7" ht="15">
      <c r="A13" s="7" t="s">
        <v>11</v>
      </c>
      <c r="B13" s="661">
        <v>0</v>
      </c>
      <c r="C13" s="661">
        <v>0</v>
      </c>
      <c r="D13" s="662">
        <v>0</v>
      </c>
      <c r="E13" s="661">
        <v>0</v>
      </c>
      <c r="F13" s="661">
        <v>0</v>
      </c>
      <c r="G13" s="661">
        <v>0</v>
      </c>
    </row>
    <row r="14" spans="1:7" ht="15">
      <c r="A14" s="7" t="s">
        <v>12</v>
      </c>
      <c r="B14" s="661">
        <v>0</v>
      </c>
      <c r="C14" s="661">
        <v>0</v>
      </c>
      <c r="D14" s="662">
        <v>0</v>
      </c>
      <c r="E14" s="661">
        <v>0</v>
      </c>
      <c r="F14" s="661">
        <v>0</v>
      </c>
      <c r="G14" s="661">
        <v>0</v>
      </c>
    </row>
    <row r="15" spans="1:7" ht="15">
      <c r="A15" s="7" t="s">
        <v>13</v>
      </c>
      <c r="B15" s="661">
        <v>0</v>
      </c>
      <c r="C15" s="661">
        <v>0</v>
      </c>
      <c r="D15" s="662">
        <v>0</v>
      </c>
      <c r="E15" s="661">
        <v>0</v>
      </c>
      <c r="F15" s="661">
        <v>0</v>
      </c>
      <c r="G15" s="661">
        <v>0</v>
      </c>
    </row>
    <row r="16" spans="1:7" ht="15">
      <c r="A16" s="7" t="s">
        <v>14</v>
      </c>
      <c r="B16" s="661">
        <v>0</v>
      </c>
      <c r="C16" s="661">
        <v>0</v>
      </c>
      <c r="D16" s="662">
        <v>0</v>
      </c>
      <c r="E16" s="661">
        <v>0</v>
      </c>
      <c r="F16" s="661">
        <v>0</v>
      </c>
      <c r="G16" s="661">
        <v>0</v>
      </c>
    </row>
    <row r="17" spans="1:8" ht="12.75">
      <c r="A17" s="3" t="s">
        <v>15</v>
      </c>
      <c r="B17" s="3">
        <f aca="true" t="shared" si="0" ref="B17:G17">SUM(B4:B16)</f>
        <v>315829</v>
      </c>
      <c r="C17" s="3">
        <f t="shared" si="0"/>
        <v>1898754</v>
      </c>
      <c r="D17" s="3">
        <f t="shared" si="0"/>
        <v>122787955</v>
      </c>
      <c r="E17" s="3">
        <f t="shared" si="0"/>
        <v>36888810</v>
      </c>
      <c r="F17" s="3">
        <f t="shared" si="0"/>
        <v>366523</v>
      </c>
      <c r="G17" s="3">
        <f t="shared" si="0"/>
        <v>21772308</v>
      </c>
      <c r="H17" s="175"/>
    </row>
    <row r="18" spans="1:8" ht="12.75">
      <c r="A18" s="7" t="s">
        <v>16</v>
      </c>
      <c r="B18" s="8">
        <v>1079896</v>
      </c>
      <c r="C18" s="8">
        <v>32957477</v>
      </c>
      <c r="D18" s="8">
        <v>2696350909</v>
      </c>
      <c r="E18" s="8">
        <v>805300531</v>
      </c>
      <c r="F18" s="8">
        <v>21153200</v>
      </c>
      <c r="G18" s="8">
        <v>272843022</v>
      </c>
      <c r="H18" s="175"/>
    </row>
    <row r="19" spans="1:8" ht="15">
      <c r="A19" s="7" t="s">
        <v>130</v>
      </c>
      <c r="B19" s="661">
        <v>0</v>
      </c>
      <c r="C19" s="661">
        <v>0</v>
      </c>
      <c r="D19" s="662">
        <v>0</v>
      </c>
      <c r="E19" s="661">
        <v>0</v>
      </c>
      <c r="F19" s="661">
        <v>0</v>
      </c>
      <c r="G19" s="661">
        <v>0</v>
      </c>
      <c r="H19" s="175"/>
    </row>
    <row r="20" spans="1:8" ht="15">
      <c r="A20" s="7" t="s">
        <v>129</v>
      </c>
      <c r="B20" s="661">
        <v>0</v>
      </c>
      <c r="C20" s="661">
        <v>0</v>
      </c>
      <c r="D20" s="662">
        <v>0</v>
      </c>
      <c r="E20" s="661">
        <v>0</v>
      </c>
      <c r="F20" s="661">
        <v>0</v>
      </c>
      <c r="G20" s="661">
        <v>0</v>
      </c>
      <c r="H20" s="175"/>
    </row>
    <row r="21" spans="1:8" ht="12.75">
      <c r="A21" s="7" t="s">
        <v>17</v>
      </c>
      <c r="B21">
        <v>0</v>
      </c>
      <c r="C21">
        <v>0</v>
      </c>
      <c r="D21">
        <v>0</v>
      </c>
      <c r="E21">
        <v>0</v>
      </c>
      <c r="F21" s="8">
        <v>7000</v>
      </c>
      <c r="G21" s="8">
        <v>299000</v>
      </c>
      <c r="H21" s="175"/>
    </row>
    <row r="22" spans="1:8" ht="12.75">
      <c r="A22" s="7" t="s">
        <v>4</v>
      </c>
      <c r="B22">
        <v>0</v>
      </c>
      <c r="C22">
        <v>0</v>
      </c>
      <c r="D22">
        <v>0</v>
      </c>
      <c r="E22">
        <v>0</v>
      </c>
      <c r="F22">
        <v>0</v>
      </c>
      <c r="G22" s="8">
        <v>320500</v>
      </c>
      <c r="H22" s="175"/>
    </row>
    <row r="23" spans="1:8" ht="12.75">
      <c r="A23" s="7" t="s">
        <v>18</v>
      </c>
      <c r="B23">
        <v>0</v>
      </c>
      <c r="C23">
        <v>0</v>
      </c>
      <c r="D23">
        <v>0</v>
      </c>
      <c r="E23">
        <v>0</v>
      </c>
      <c r="F23" s="8">
        <v>92500</v>
      </c>
      <c r="G23" s="8">
        <v>457600</v>
      </c>
      <c r="H23" s="175"/>
    </row>
    <row r="24" spans="1:8" ht="12.75">
      <c r="A24" s="7" t="s">
        <v>6</v>
      </c>
      <c r="B24">
        <v>0</v>
      </c>
      <c r="C24">
        <v>0</v>
      </c>
      <c r="D24">
        <v>0</v>
      </c>
      <c r="E24">
        <v>0</v>
      </c>
      <c r="F24">
        <v>0</v>
      </c>
      <c r="G24" s="8">
        <v>25000</v>
      </c>
      <c r="H24" s="175"/>
    </row>
    <row r="25" spans="1:8" ht="12.75">
      <c r="A25" s="7" t="s">
        <v>19</v>
      </c>
      <c r="B25">
        <v>0</v>
      </c>
      <c r="C25">
        <v>0</v>
      </c>
      <c r="D25">
        <v>0</v>
      </c>
      <c r="E25">
        <v>0</v>
      </c>
      <c r="F25" s="8">
        <v>48005</v>
      </c>
      <c r="G25" s="8">
        <v>50005</v>
      </c>
      <c r="H25" s="175"/>
    </row>
    <row r="26" spans="1:8" ht="12.75">
      <c r="A26" s="7" t="s">
        <v>4</v>
      </c>
      <c r="B26">
        <v>0</v>
      </c>
      <c r="C26">
        <v>0</v>
      </c>
      <c r="D26">
        <v>0</v>
      </c>
      <c r="E26">
        <v>0</v>
      </c>
      <c r="F26">
        <v>0</v>
      </c>
      <c r="G26" s="8">
        <v>208000</v>
      </c>
      <c r="H26" s="175"/>
    </row>
    <row r="27" spans="1:8" ht="12.75">
      <c r="A27" s="7" t="s">
        <v>20</v>
      </c>
      <c r="B27">
        <v>12</v>
      </c>
      <c r="C27" s="8">
        <v>41000</v>
      </c>
      <c r="D27" s="8">
        <v>7993</v>
      </c>
      <c r="E27" s="8">
        <v>2421</v>
      </c>
      <c r="F27" s="8">
        <v>190510</v>
      </c>
      <c r="G27" s="8">
        <v>248010</v>
      </c>
      <c r="H27" s="175"/>
    </row>
    <row r="28" spans="1:8" ht="12.75">
      <c r="A28" s="7" t="s">
        <v>6</v>
      </c>
      <c r="B28">
        <v>0</v>
      </c>
      <c r="C28">
        <v>0</v>
      </c>
      <c r="D28">
        <v>0</v>
      </c>
      <c r="E28">
        <v>0</v>
      </c>
      <c r="F28">
        <v>0</v>
      </c>
      <c r="G28" s="8">
        <v>11000</v>
      </c>
      <c r="H28" s="175"/>
    </row>
    <row r="29" spans="1:8" ht="12.75">
      <c r="A29" s="7" t="s">
        <v>131</v>
      </c>
      <c r="B29">
        <v>0</v>
      </c>
      <c r="C29">
        <v>0</v>
      </c>
      <c r="D29">
        <v>0</v>
      </c>
      <c r="E29">
        <v>0</v>
      </c>
      <c r="F29">
        <v>0</v>
      </c>
      <c r="G29" s="8">
        <v>5000</v>
      </c>
      <c r="H29" s="175"/>
    </row>
    <row r="30" spans="1:8" ht="15">
      <c r="A30" s="7" t="s">
        <v>4</v>
      </c>
      <c r="B30" s="661">
        <v>0</v>
      </c>
      <c r="C30" s="661">
        <v>0</v>
      </c>
      <c r="D30" s="662">
        <v>0</v>
      </c>
      <c r="E30" s="661">
        <v>0</v>
      </c>
      <c r="F30" s="661">
        <v>0</v>
      </c>
      <c r="G30" s="661">
        <v>0</v>
      </c>
      <c r="H30" s="175"/>
    </row>
    <row r="31" spans="1:8" ht="12.75">
      <c r="A31" s="7" t="s">
        <v>132</v>
      </c>
      <c r="B31">
        <v>0</v>
      </c>
      <c r="C31">
        <v>0</v>
      </c>
      <c r="D31">
        <v>0</v>
      </c>
      <c r="E31">
        <v>0</v>
      </c>
      <c r="F31" s="8">
        <v>7000</v>
      </c>
      <c r="G31" s="8">
        <v>10000</v>
      </c>
      <c r="H31" s="175"/>
    </row>
    <row r="32" spans="1:8" ht="12.75">
      <c r="A32" s="7" t="s">
        <v>6</v>
      </c>
      <c r="B32">
        <v>0</v>
      </c>
      <c r="C32">
        <v>0</v>
      </c>
      <c r="D32">
        <v>0</v>
      </c>
      <c r="E32">
        <v>0</v>
      </c>
      <c r="F32">
        <v>0</v>
      </c>
      <c r="G32" s="8">
        <v>1000</v>
      </c>
      <c r="H32" s="175"/>
    </row>
    <row r="33" spans="1:8" ht="12.75">
      <c r="A33" s="7" t="s">
        <v>21</v>
      </c>
      <c r="B33">
        <v>204</v>
      </c>
      <c r="C33" s="8">
        <v>1163852</v>
      </c>
      <c r="D33" s="8">
        <v>87598</v>
      </c>
      <c r="E33" s="8">
        <v>26245</v>
      </c>
      <c r="F33" s="8">
        <v>3733831</v>
      </c>
      <c r="G33" s="8">
        <v>15482308</v>
      </c>
      <c r="H33" s="175"/>
    </row>
    <row r="34" spans="1:8" ht="12.75">
      <c r="A34" s="7" t="s">
        <v>4</v>
      </c>
      <c r="B34">
        <v>1</v>
      </c>
      <c r="C34">
        <v>21</v>
      </c>
      <c r="D34" s="8">
        <v>4631</v>
      </c>
      <c r="E34" s="8">
        <v>1445</v>
      </c>
      <c r="F34">
        <v>0</v>
      </c>
      <c r="G34" s="8">
        <v>1537359</v>
      </c>
      <c r="H34" s="175"/>
    </row>
    <row r="35" spans="1:8" ht="12.75">
      <c r="A35" s="7" t="s">
        <v>22</v>
      </c>
      <c r="B35">
        <v>245</v>
      </c>
      <c r="C35" s="8">
        <v>1281011</v>
      </c>
      <c r="D35" s="8">
        <v>30292</v>
      </c>
      <c r="E35" s="8">
        <v>9004</v>
      </c>
      <c r="F35" s="8">
        <v>5692601</v>
      </c>
      <c r="G35" s="8">
        <v>29529200</v>
      </c>
      <c r="H35" s="175"/>
    </row>
    <row r="36" spans="1:8" ht="12.75">
      <c r="A36" s="7" t="s">
        <v>6</v>
      </c>
      <c r="B36">
        <v>0</v>
      </c>
      <c r="C36">
        <v>0</v>
      </c>
      <c r="D36">
        <v>0</v>
      </c>
      <c r="E36">
        <v>0</v>
      </c>
      <c r="F36">
        <v>0</v>
      </c>
      <c r="G36" s="8">
        <v>1413532</v>
      </c>
      <c r="H36" s="175"/>
    </row>
    <row r="37" spans="1:8" ht="15">
      <c r="A37" s="7" t="s">
        <v>120</v>
      </c>
      <c r="B37" s="661">
        <v>0</v>
      </c>
      <c r="C37" s="661">
        <v>0</v>
      </c>
      <c r="D37" s="662">
        <v>0</v>
      </c>
      <c r="E37" s="661">
        <v>0</v>
      </c>
      <c r="F37" s="661">
        <v>0</v>
      </c>
      <c r="G37" s="661">
        <v>0</v>
      </c>
      <c r="H37" s="175"/>
    </row>
    <row r="38" spans="1:8" ht="15">
      <c r="A38" s="7" t="s">
        <v>121</v>
      </c>
      <c r="B38" s="661">
        <v>0</v>
      </c>
      <c r="C38" s="661">
        <v>0</v>
      </c>
      <c r="D38" s="662">
        <v>0</v>
      </c>
      <c r="E38" s="661">
        <v>0</v>
      </c>
      <c r="F38" s="661">
        <v>0</v>
      </c>
      <c r="G38" s="661">
        <v>0</v>
      </c>
      <c r="H38" s="175"/>
    </row>
    <row r="39" spans="1:8" ht="12.75">
      <c r="A39" s="7" t="s">
        <v>119</v>
      </c>
      <c r="B39">
        <v>0</v>
      </c>
      <c r="C39">
        <v>0</v>
      </c>
      <c r="D39">
        <v>0</v>
      </c>
      <c r="E39">
        <v>0</v>
      </c>
      <c r="F39" s="8">
        <v>418893</v>
      </c>
      <c r="G39" s="8">
        <v>376265</v>
      </c>
      <c r="H39" s="175"/>
    </row>
    <row r="40" spans="1:8" ht="12.75">
      <c r="A40" s="7" t="s">
        <v>23</v>
      </c>
      <c r="B40">
        <v>160</v>
      </c>
      <c r="C40" s="8">
        <v>418226</v>
      </c>
      <c r="D40" s="8">
        <v>68531597</v>
      </c>
      <c r="E40" s="8">
        <v>20604799</v>
      </c>
      <c r="F40" s="8">
        <v>3360458</v>
      </c>
      <c r="G40" s="8">
        <v>3039073</v>
      </c>
      <c r="H40" s="175"/>
    </row>
    <row r="41" spans="1:8" ht="12.75">
      <c r="A41" s="7" t="s">
        <v>24</v>
      </c>
      <c r="B41" s="8">
        <v>6991</v>
      </c>
      <c r="C41" s="8">
        <v>4635643</v>
      </c>
      <c r="D41" s="8">
        <v>768308749</v>
      </c>
      <c r="E41" s="8">
        <v>229282858</v>
      </c>
      <c r="F41">
        <v>0</v>
      </c>
      <c r="G41" s="8">
        <v>54413834</v>
      </c>
      <c r="H41" s="175"/>
    </row>
    <row r="42" spans="1:8" ht="15">
      <c r="A42" s="7" t="s">
        <v>25</v>
      </c>
      <c r="B42" s="661">
        <v>0</v>
      </c>
      <c r="C42" s="661">
        <v>0</v>
      </c>
      <c r="D42" s="662">
        <v>0</v>
      </c>
      <c r="E42" s="661">
        <v>0</v>
      </c>
      <c r="F42" s="661">
        <v>0</v>
      </c>
      <c r="G42" s="661">
        <v>0</v>
      </c>
      <c r="H42" s="175"/>
    </row>
    <row r="43" spans="1:8" ht="15">
      <c r="A43" s="7" t="s">
        <v>26</v>
      </c>
      <c r="B43" s="661">
        <v>0</v>
      </c>
      <c r="C43" s="661">
        <v>0</v>
      </c>
      <c r="D43" s="662">
        <v>0</v>
      </c>
      <c r="E43" s="661">
        <v>0</v>
      </c>
      <c r="F43" s="661">
        <v>0</v>
      </c>
      <c r="G43" s="661">
        <v>0</v>
      </c>
      <c r="H43" s="175"/>
    </row>
    <row r="44" spans="1:8" ht="12.75">
      <c r="A44" s="7" t="s">
        <v>27</v>
      </c>
      <c r="B44">
        <v>7</v>
      </c>
      <c r="C44" s="8">
        <v>31110</v>
      </c>
      <c r="D44" s="8">
        <v>5258267</v>
      </c>
      <c r="E44" s="8">
        <v>1548052</v>
      </c>
      <c r="F44" s="8">
        <v>622612</v>
      </c>
      <c r="G44" s="8">
        <v>189629</v>
      </c>
      <c r="H44" s="175"/>
    </row>
    <row r="45" spans="1:8" ht="15">
      <c r="A45" s="7" t="s">
        <v>28</v>
      </c>
      <c r="B45" s="661"/>
      <c r="C45" s="661"/>
      <c r="D45" s="662"/>
      <c r="E45" s="661"/>
      <c r="F45" s="661"/>
      <c r="G45" s="661"/>
      <c r="H45" s="175"/>
    </row>
    <row r="46" spans="1:8" ht="12.75">
      <c r="A46" s="7" t="s">
        <v>29</v>
      </c>
      <c r="B46">
        <v>180</v>
      </c>
      <c r="C46" s="8">
        <v>21070</v>
      </c>
      <c r="D46" s="8">
        <v>1998425</v>
      </c>
      <c r="E46" s="8">
        <v>600831</v>
      </c>
      <c r="F46" s="8">
        <v>109134</v>
      </c>
      <c r="G46" s="8">
        <v>292525</v>
      </c>
      <c r="H46" s="175"/>
    </row>
    <row r="47" spans="1:9" ht="15">
      <c r="A47" s="3" t="s">
        <v>30</v>
      </c>
      <c r="B47" s="3">
        <f aca="true" t="shared" si="1" ref="B47:G47">SUM(B18:B46)</f>
        <v>1087696</v>
      </c>
      <c r="C47" s="3">
        <f t="shared" si="1"/>
        <v>40549410</v>
      </c>
      <c r="D47" s="3">
        <f t="shared" si="1"/>
        <v>3540578461</v>
      </c>
      <c r="E47" s="3">
        <f t="shared" si="1"/>
        <v>1057376186</v>
      </c>
      <c r="F47" s="3">
        <f t="shared" si="1"/>
        <v>35435744</v>
      </c>
      <c r="G47" s="3">
        <f t="shared" si="1"/>
        <v>380751862</v>
      </c>
      <c r="H47" s="662"/>
      <c r="I47" s="8"/>
    </row>
    <row r="48" spans="1:8" ht="12.75">
      <c r="A48" s="7" t="s">
        <v>31</v>
      </c>
      <c r="B48" s="8">
        <v>730669</v>
      </c>
      <c r="C48" s="8">
        <v>6559860</v>
      </c>
      <c r="D48" s="8">
        <v>1101958739</v>
      </c>
      <c r="E48" s="8">
        <v>329928770</v>
      </c>
      <c r="F48" s="8">
        <v>938880</v>
      </c>
      <c r="G48" s="8">
        <v>65778923</v>
      </c>
      <c r="H48" s="175"/>
    </row>
    <row r="49" spans="1:8" ht="12.75">
      <c r="A49" s="7" t="s">
        <v>32</v>
      </c>
      <c r="B49">
        <v>914</v>
      </c>
      <c r="C49" s="8">
        <v>198710</v>
      </c>
      <c r="D49" s="8">
        <v>676135</v>
      </c>
      <c r="E49" s="8">
        <v>199987</v>
      </c>
      <c r="F49" s="8">
        <v>474718</v>
      </c>
      <c r="G49" s="8">
        <v>3594375</v>
      </c>
      <c r="H49" s="175"/>
    </row>
    <row r="50" spans="1:8" ht="12.75">
      <c r="A50" s="7" t="s">
        <v>33</v>
      </c>
      <c r="B50">
        <v>27</v>
      </c>
      <c r="C50" s="8">
        <v>5625</v>
      </c>
      <c r="D50" s="8">
        <v>872156</v>
      </c>
      <c r="E50" s="8">
        <v>272098</v>
      </c>
      <c r="F50">
        <v>0</v>
      </c>
      <c r="G50" s="8">
        <v>391194</v>
      </c>
      <c r="H50" s="175"/>
    </row>
    <row r="51" spans="1:8" ht="12.75">
      <c r="A51" s="7" t="s">
        <v>34</v>
      </c>
      <c r="B51">
        <v>711</v>
      </c>
      <c r="C51" s="8">
        <v>495315</v>
      </c>
      <c r="D51" s="8">
        <v>2011938</v>
      </c>
      <c r="E51" s="8">
        <v>593031</v>
      </c>
      <c r="F51" s="8">
        <v>449175</v>
      </c>
      <c r="G51" s="8">
        <v>3496445</v>
      </c>
      <c r="H51" s="175"/>
    </row>
    <row r="52" spans="1:8" ht="12.75">
      <c r="A52" s="7" t="s">
        <v>35</v>
      </c>
      <c r="B52">
        <v>105</v>
      </c>
      <c r="C52" s="8">
        <v>49935</v>
      </c>
      <c r="D52" s="8">
        <v>8503053</v>
      </c>
      <c r="E52" s="8">
        <v>2652810</v>
      </c>
      <c r="F52">
        <v>0</v>
      </c>
      <c r="G52" s="8">
        <v>456799</v>
      </c>
      <c r="H52" s="175"/>
    </row>
    <row r="53" spans="1:8" ht="12.75">
      <c r="A53" s="7" t="s">
        <v>123</v>
      </c>
      <c r="B53">
        <v>0</v>
      </c>
      <c r="C53">
        <v>0</v>
      </c>
      <c r="D53">
        <v>0</v>
      </c>
      <c r="E53">
        <v>0</v>
      </c>
      <c r="F53">
        <v>0</v>
      </c>
      <c r="G53" s="8">
        <v>5580</v>
      </c>
      <c r="H53" s="175"/>
    </row>
    <row r="54" spans="1:8" ht="12.75">
      <c r="A54" s="7" t="s">
        <v>36</v>
      </c>
      <c r="B54">
        <v>0</v>
      </c>
      <c r="C54">
        <v>0</v>
      </c>
      <c r="D54">
        <v>0</v>
      </c>
      <c r="E54">
        <v>0</v>
      </c>
      <c r="F54">
        <v>0</v>
      </c>
      <c r="G54" s="8">
        <v>17200</v>
      </c>
      <c r="H54" s="175"/>
    </row>
    <row r="55" spans="1:8" ht="12.75">
      <c r="A55" s="7" t="s">
        <v>37</v>
      </c>
      <c r="B55">
        <v>0</v>
      </c>
      <c r="C55">
        <v>0</v>
      </c>
      <c r="D55">
        <v>0</v>
      </c>
      <c r="E55">
        <v>0</v>
      </c>
      <c r="F55">
        <v>0</v>
      </c>
      <c r="G55" s="8">
        <v>4700</v>
      </c>
      <c r="H55" s="175"/>
    </row>
    <row r="56" spans="1:8" ht="12.75">
      <c r="A56" s="7" t="s">
        <v>38</v>
      </c>
      <c r="B56" s="8">
        <v>2406</v>
      </c>
      <c r="C56" s="8">
        <v>405870</v>
      </c>
      <c r="D56" s="8">
        <v>68454185</v>
      </c>
      <c r="E56" s="8">
        <v>20404415</v>
      </c>
      <c r="F56">
        <v>0</v>
      </c>
      <c r="G56" s="8">
        <v>4492510</v>
      </c>
      <c r="H56" s="175"/>
    </row>
    <row r="57" spans="1:8" ht="12.75">
      <c r="A57" s="7" t="s">
        <v>39</v>
      </c>
      <c r="B57">
        <v>310</v>
      </c>
      <c r="C57" s="8">
        <v>42305</v>
      </c>
      <c r="D57" s="8">
        <v>7664007</v>
      </c>
      <c r="E57" s="8">
        <v>2264562</v>
      </c>
      <c r="F57" s="8">
        <v>17102</v>
      </c>
      <c r="G57" s="8">
        <v>393195</v>
      </c>
      <c r="H57" s="175"/>
    </row>
    <row r="58" spans="1:8" ht="12.75">
      <c r="A58" s="7" t="s">
        <v>40</v>
      </c>
      <c r="B58">
        <v>143</v>
      </c>
      <c r="C58" s="8">
        <v>3961</v>
      </c>
      <c r="D58" s="8">
        <v>610101</v>
      </c>
      <c r="E58" s="8">
        <v>181439</v>
      </c>
      <c r="F58" s="8">
        <v>1398</v>
      </c>
      <c r="G58" s="8">
        <v>28666</v>
      </c>
      <c r="H58" s="175"/>
    </row>
    <row r="59" spans="1:8" ht="12.75">
      <c r="A59" s="7" t="s">
        <v>41</v>
      </c>
      <c r="B59">
        <v>140</v>
      </c>
      <c r="C59">
        <v>0</v>
      </c>
      <c r="D59" s="8">
        <v>795535</v>
      </c>
      <c r="E59" s="8">
        <v>239500</v>
      </c>
      <c r="F59">
        <v>0</v>
      </c>
      <c r="G59">
        <v>0</v>
      </c>
      <c r="H59" s="175"/>
    </row>
    <row r="60" spans="1:8" ht="12.75">
      <c r="A60" s="7" t="s">
        <v>7</v>
      </c>
      <c r="B60" s="8">
        <v>3175</v>
      </c>
      <c r="C60" s="8">
        <v>1188830</v>
      </c>
      <c r="D60" s="8">
        <v>203185913</v>
      </c>
      <c r="E60" s="8">
        <v>59703239</v>
      </c>
      <c r="F60">
        <v>0</v>
      </c>
      <c r="G60" s="8">
        <v>15739040</v>
      </c>
      <c r="H60" s="175"/>
    </row>
    <row r="61" spans="1:8" ht="12.75">
      <c r="A61" s="7" t="s">
        <v>42</v>
      </c>
      <c r="B61">
        <v>58</v>
      </c>
      <c r="C61" s="8">
        <v>1672</v>
      </c>
      <c r="D61" s="8">
        <v>248393</v>
      </c>
      <c r="E61" s="8">
        <v>73019</v>
      </c>
      <c r="F61" s="8">
        <v>1147</v>
      </c>
      <c r="G61" s="8">
        <v>26980</v>
      </c>
      <c r="H61" s="175"/>
    </row>
    <row r="62" spans="1:8" ht="12.75">
      <c r="A62" s="7" t="s">
        <v>43</v>
      </c>
      <c r="B62">
        <v>150</v>
      </c>
      <c r="C62" s="8">
        <v>6368</v>
      </c>
      <c r="D62" s="8">
        <v>973968</v>
      </c>
      <c r="E62" s="8">
        <v>287738</v>
      </c>
      <c r="F62" s="8">
        <v>2268</v>
      </c>
      <c r="G62" s="8">
        <v>44855</v>
      </c>
      <c r="H62" s="175"/>
    </row>
    <row r="63" spans="1:8" ht="12.75">
      <c r="A63" s="7" t="s">
        <v>44</v>
      </c>
      <c r="B63">
        <v>86</v>
      </c>
      <c r="C63" s="8">
        <v>2423</v>
      </c>
      <c r="D63" s="8">
        <v>368611</v>
      </c>
      <c r="E63" s="8">
        <v>108919</v>
      </c>
      <c r="F63">
        <v>943</v>
      </c>
      <c r="G63" s="8">
        <v>19101</v>
      </c>
      <c r="H63" s="175"/>
    </row>
    <row r="64" spans="1:8" ht="12.75">
      <c r="A64" s="7" t="s">
        <v>45</v>
      </c>
      <c r="B64">
        <v>99</v>
      </c>
      <c r="C64" s="8">
        <v>1770</v>
      </c>
      <c r="D64" s="8">
        <v>222265</v>
      </c>
      <c r="E64" s="8">
        <v>67542</v>
      </c>
      <c r="F64">
        <v>299</v>
      </c>
      <c r="G64" s="8">
        <v>33342</v>
      </c>
      <c r="H64" s="175"/>
    </row>
    <row r="65" spans="1:8" ht="12.75">
      <c r="A65" s="7" t="s">
        <v>46</v>
      </c>
      <c r="B65">
        <v>17</v>
      </c>
      <c r="C65">
        <v>532</v>
      </c>
      <c r="D65" s="8">
        <v>40462</v>
      </c>
      <c r="E65" s="8">
        <v>11934</v>
      </c>
      <c r="F65">
        <v>207</v>
      </c>
      <c r="G65" s="8">
        <v>11116</v>
      </c>
      <c r="H65" s="175"/>
    </row>
    <row r="66" spans="1:8" ht="12.75">
      <c r="A66" s="7" t="s">
        <v>47</v>
      </c>
      <c r="B66">
        <v>44</v>
      </c>
      <c r="C66" s="8">
        <v>3263</v>
      </c>
      <c r="D66" s="8">
        <v>414010</v>
      </c>
      <c r="E66" s="8">
        <v>121885</v>
      </c>
      <c r="F66">
        <v>982</v>
      </c>
      <c r="G66" s="8">
        <v>17443</v>
      </c>
      <c r="H66" s="175"/>
    </row>
    <row r="67" spans="1:8" ht="12.75">
      <c r="A67" s="7" t="s">
        <v>48</v>
      </c>
      <c r="B67">
        <v>58</v>
      </c>
      <c r="C67" s="8">
        <v>1458</v>
      </c>
      <c r="D67" s="8">
        <v>247274</v>
      </c>
      <c r="E67" s="8">
        <v>73934</v>
      </c>
      <c r="F67">
        <v>805</v>
      </c>
      <c r="G67" s="8">
        <v>13463</v>
      </c>
      <c r="H67" s="175"/>
    </row>
    <row r="68" spans="1:8" ht="12.75">
      <c r="A68" s="7" t="s">
        <v>49</v>
      </c>
      <c r="B68">
        <v>18</v>
      </c>
      <c r="C68">
        <v>187</v>
      </c>
      <c r="D68" s="8">
        <v>33662</v>
      </c>
      <c r="E68" s="8">
        <v>9984</v>
      </c>
      <c r="F68">
        <v>35</v>
      </c>
      <c r="G68" s="8">
        <v>3241</v>
      </c>
      <c r="H68" s="175"/>
    </row>
    <row r="69" spans="1:8" ht="12.75">
      <c r="A69" s="7" t="s">
        <v>50</v>
      </c>
      <c r="B69">
        <v>35</v>
      </c>
      <c r="C69">
        <v>416</v>
      </c>
      <c r="D69" s="8">
        <v>35107</v>
      </c>
      <c r="E69" s="8">
        <v>10470</v>
      </c>
      <c r="F69">
        <v>198</v>
      </c>
      <c r="G69" s="8">
        <v>6690</v>
      </c>
      <c r="H69" s="175"/>
    </row>
    <row r="70" spans="1:8" ht="12.75">
      <c r="A70" s="7" t="s">
        <v>51</v>
      </c>
      <c r="B70">
        <v>0</v>
      </c>
      <c r="C70">
        <v>0</v>
      </c>
      <c r="D70" s="8">
        <v>0</v>
      </c>
      <c r="E70" s="8">
        <v>0</v>
      </c>
      <c r="F70">
        <v>0</v>
      </c>
      <c r="G70" s="8">
        <v>0</v>
      </c>
      <c r="H70" s="175"/>
    </row>
    <row r="71" spans="1:8" ht="12.75">
      <c r="A71" s="3" t="s">
        <v>52</v>
      </c>
      <c r="B71" s="3">
        <f aca="true" t="shared" si="2" ref="B71:G71">SUM(B48:B70)</f>
        <v>739165</v>
      </c>
      <c r="C71" s="3">
        <f t="shared" si="2"/>
        <v>8968500</v>
      </c>
      <c r="D71" s="3">
        <f t="shared" si="2"/>
        <v>1397315514</v>
      </c>
      <c r="E71" s="3">
        <f t="shared" si="2"/>
        <v>417205276</v>
      </c>
      <c r="F71" s="3">
        <f t="shared" si="2"/>
        <v>1888157</v>
      </c>
      <c r="G71" s="3">
        <f t="shared" si="2"/>
        <v>94574858</v>
      </c>
      <c r="H71" s="175"/>
    </row>
    <row r="72" spans="1:8" ht="12.75">
      <c r="A72" s="7" t="s">
        <v>53</v>
      </c>
      <c r="B72">
        <v>129</v>
      </c>
      <c r="C72" s="8">
        <v>5673</v>
      </c>
      <c r="D72" s="8">
        <v>2401389</v>
      </c>
      <c r="E72" s="8">
        <v>715527</v>
      </c>
      <c r="F72" s="8">
        <v>1734</v>
      </c>
      <c r="G72" s="8">
        <v>14590</v>
      </c>
      <c r="H72" s="175"/>
    </row>
    <row r="73" spans="1:8" ht="12.75">
      <c r="A73" s="176" t="s">
        <v>54</v>
      </c>
      <c r="B73" s="3">
        <f aca="true" t="shared" si="3" ref="B73:G73">SUM(B72)</f>
        <v>129</v>
      </c>
      <c r="C73" s="3">
        <f t="shared" si="3"/>
        <v>5673</v>
      </c>
      <c r="D73" s="3">
        <f t="shared" si="3"/>
        <v>2401389</v>
      </c>
      <c r="E73" s="3">
        <f t="shared" si="3"/>
        <v>715527</v>
      </c>
      <c r="F73" s="3">
        <f t="shared" si="3"/>
        <v>1734</v>
      </c>
      <c r="G73" s="3">
        <f t="shared" si="3"/>
        <v>14590</v>
      </c>
      <c r="H73" s="175"/>
    </row>
    <row r="74" spans="1:8" ht="12.75">
      <c r="A74" s="7" t="s">
        <v>55</v>
      </c>
      <c r="B74" s="8">
        <v>5268</v>
      </c>
      <c r="C74" s="8">
        <v>21613</v>
      </c>
      <c r="D74" s="8">
        <v>1072447</v>
      </c>
      <c r="E74" s="8">
        <v>320229</v>
      </c>
      <c r="F74" s="8">
        <v>5192</v>
      </c>
      <c r="G74" s="8">
        <v>410961</v>
      </c>
      <c r="H74" s="175"/>
    </row>
    <row r="75" spans="1:8" ht="12.75">
      <c r="A75" s="7" t="s">
        <v>56</v>
      </c>
      <c r="B75">
        <v>179</v>
      </c>
      <c r="C75" s="8">
        <v>7531</v>
      </c>
      <c r="D75" s="8">
        <v>2339</v>
      </c>
      <c r="E75">
        <v>702</v>
      </c>
      <c r="F75" s="8">
        <v>5223</v>
      </c>
      <c r="G75" s="8">
        <v>73859</v>
      </c>
      <c r="H75" s="175"/>
    </row>
    <row r="76" spans="1:8" ht="12.75">
      <c r="A76" s="7" t="s">
        <v>57</v>
      </c>
      <c r="B76">
        <v>2</v>
      </c>
      <c r="C76">
        <v>30</v>
      </c>
      <c r="D76" s="8">
        <v>1477</v>
      </c>
      <c r="E76">
        <v>436</v>
      </c>
      <c r="F76">
        <v>0</v>
      </c>
      <c r="G76" s="8">
        <v>4452</v>
      </c>
      <c r="H76" s="175"/>
    </row>
    <row r="77" spans="1:8" ht="12.75">
      <c r="A77" s="7" t="s">
        <v>58</v>
      </c>
      <c r="B77">
        <v>220</v>
      </c>
      <c r="C77" s="8">
        <v>9871</v>
      </c>
      <c r="D77" s="8">
        <v>5690</v>
      </c>
      <c r="E77" s="8">
        <v>1694</v>
      </c>
      <c r="F77" s="8">
        <v>3790</v>
      </c>
      <c r="G77" s="8">
        <v>77241</v>
      </c>
      <c r="H77" s="175"/>
    </row>
    <row r="78" spans="1:8" ht="12.75">
      <c r="A78" s="7" t="s">
        <v>122</v>
      </c>
      <c r="B78">
        <v>35</v>
      </c>
      <c r="C78" s="8">
        <v>2129</v>
      </c>
      <c r="D78" s="8">
        <v>106674</v>
      </c>
      <c r="E78" s="8">
        <v>31634</v>
      </c>
      <c r="F78">
        <v>0</v>
      </c>
      <c r="G78" s="8">
        <v>11558</v>
      </c>
      <c r="H78" s="175"/>
    </row>
    <row r="79" spans="1:8" ht="12.75">
      <c r="A79" s="7" t="s">
        <v>127</v>
      </c>
      <c r="B79" s="8">
        <v>8118</v>
      </c>
      <c r="C79" s="8">
        <v>12330</v>
      </c>
      <c r="D79" s="8">
        <v>808492</v>
      </c>
      <c r="E79" s="8">
        <v>243672</v>
      </c>
      <c r="F79" s="8">
        <v>7825</v>
      </c>
      <c r="G79" s="8">
        <v>118117</v>
      </c>
      <c r="H79" s="175"/>
    </row>
    <row r="80" spans="1:8" ht="12.75">
      <c r="A80" s="7" t="s">
        <v>7</v>
      </c>
      <c r="B80">
        <v>131</v>
      </c>
      <c r="C80" s="8">
        <v>2010</v>
      </c>
      <c r="D80" s="8">
        <v>133130</v>
      </c>
      <c r="E80" s="8">
        <v>39377</v>
      </c>
      <c r="F80">
        <v>0</v>
      </c>
      <c r="G80" s="8">
        <v>9882</v>
      </c>
      <c r="H80" s="175"/>
    </row>
    <row r="81" spans="1:8" ht="12.75">
      <c r="A81" s="7" t="s">
        <v>59</v>
      </c>
      <c r="B81">
        <v>4</v>
      </c>
      <c r="C81">
        <v>13</v>
      </c>
      <c r="D81">
        <v>67</v>
      </c>
      <c r="E81">
        <v>20</v>
      </c>
      <c r="F81">
        <v>22</v>
      </c>
      <c r="G81">
        <v>286</v>
      </c>
      <c r="H81" s="175"/>
    </row>
    <row r="82" spans="1:8" ht="12.75">
      <c r="A82" s="7" t="s">
        <v>57</v>
      </c>
      <c r="B82">
        <v>2</v>
      </c>
      <c r="C82">
        <v>7</v>
      </c>
      <c r="D82">
        <v>423</v>
      </c>
      <c r="E82">
        <v>132</v>
      </c>
      <c r="F82">
        <v>0</v>
      </c>
      <c r="G82">
        <v>7</v>
      </c>
      <c r="H82" s="175"/>
    </row>
    <row r="83" spans="1:8" ht="12.75">
      <c r="A83" s="7" t="s">
        <v>60</v>
      </c>
      <c r="B83">
        <v>2</v>
      </c>
      <c r="C83">
        <v>9</v>
      </c>
      <c r="D83">
        <v>66</v>
      </c>
      <c r="E83">
        <v>20</v>
      </c>
      <c r="F83">
        <v>79</v>
      </c>
      <c r="G83">
        <v>443</v>
      </c>
      <c r="H83" s="175"/>
    </row>
    <row r="84" spans="1:8" ht="12.75">
      <c r="A84" s="7" t="s">
        <v>122</v>
      </c>
      <c r="B84">
        <v>1</v>
      </c>
      <c r="C84">
        <v>40</v>
      </c>
      <c r="D84" s="8">
        <v>3932</v>
      </c>
      <c r="E84" s="8">
        <v>1160</v>
      </c>
      <c r="F84">
        <v>0</v>
      </c>
      <c r="G84">
        <v>316</v>
      </c>
      <c r="H84" s="175"/>
    </row>
    <row r="85" spans="1:8" ht="12.75">
      <c r="A85" s="7" t="s">
        <v>128</v>
      </c>
      <c r="B85">
        <v>0</v>
      </c>
      <c r="C85">
        <v>0</v>
      </c>
      <c r="D85">
        <v>0</v>
      </c>
      <c r="E85">
        <v>0</v>
      </c>
      <c r="F85">
        <v>0</v>
      </c>
      <c r="G85" s="8">
        <v>1497</v>
      </c>
      <c r="H85" s="175"/>
    </row>
    <row r="86" spans="1:8" ht="15">
      <c r="A86" s="7" t="s">
        <v>7</v>
      </c>
      <c r="B86" s="291">
        <v>0</v>
      </c>
      <c r="C86" s="291">
        <v>0</v>
      </c>
      <c r="D86" s="291">
        <v>0</v>
      </c>
      <c r="E86" s="291">
        <v>0</v>
      </c>
      <c r="F86" s="291">
        <v>0</v>
      </c>
      <c r="G86" s="291">
        <v>0</v>
      </c>
      <c r="H86" s="175"/>
    </row>
    <row r="87" spans="1:8" ht="12.75">
      <c r="A87" s="7" t="s">
        <v>61</v>
      </c>
      <c r="B87" s="8">
        <v>14234</v>
      </c>
      <c r="C87" s="8">
        <v>50692</v>
      </c>
      <c r="D87" s="8">
        <v>873622</v>
      </c>
      <c r="E87" s="8">
        <v>263421</v>
      </c>
      <c r="F87" s="8">
        <v>20661</v>
      </c>
      <c r="G87" s="8">
        <v>701030</v>
      </c>
      <c r="H87" s="175"/>
    </row>
    <row r="88" spans="1:8" ht="12.75">
      <c r="A88" s="7" t="s">
        <v>134</v>
      </c>
      <c r="B88">
        <v>0</v>
      </c>
      <c r="C88">
        <v>0</v>
      </c>
      <c r="D88">
        <v>0</v>
      </c>
      <c r="E88">
        <v>0</v>
      </c>
      <c r="F88">
        <v>0</v>
      </c>
      <c r="G88">
        <v>422</v>
      </c>
      <c r="H88" s="175"/>
    </row>
    <row r="89" spans="1:8" ht="12.75">
      <c r="A89" s="7" t="s">
        <v>62</v>
      </c>
      <c r="B89">
        <v>83</v>
      </c>
      <c r="C89" s="8">
        <v>8518</v>
      </c>
      <c r="D89" s="8">
        <v>3574</v>
      </c>
      <c r="E89" s="8">
        <v>1088</v>
      </c>
      <c r="F89" s="8">
        <v>10734</v>
      </c>
      <c r="G89" s="8">
        <v>105174</v>
      </c>
      <c r="H89" s="175"/>
    </row>
    <row r="90" spans="1:8" ht="12.75">
      <c r="A90" s="7" t="s">
        <v>57</v>
      </c>
      <c r="B90">
        <v>0</v>
      </c>
      <c r="C90">
        <v>0</v>
      </c>
      <c r="D90">
        <v>0</v>
      </c>
      <c r="E90">
        <v>0</v>
      </c>
      <c r="F90">
        <v>0</v>
      </c>
      <c r="G90" s="8">
        <v>19474</v>
      </c>
      <c r="H90" s="175"/>
    </row>
    <row r="91" spans="1:8" ht="12.75">
      <c r="A91" s="7" t="s">
        <v>63</v>
      </c>
      <c r="B91">
        <v>123</v>
      </c>
      <c r="C91" s="8">
        <v>9018</v>
      </c>
      <c r="D91" s="8">
        <v>7294</v>
      </c>
      <c r="E91" s="8">
        <v>2166</v>
      </c>
      <c r="F91" s="8">
        <v>15334</v>
      </c>
      <c r="G91" s="8">
        <v>97531</v>
      </c>
      <c r="H91" s="175"/>
    </row>
    <row r="92" spans="1:8" ht="12.75">
      <c r="A92" s="7" t="s">
        <v>133</v>
      </c>
      <c r="B92">
        <v>39</v>
      </c>
      <c r="C92" s="8">
        <v>4073</v>
      </c>
      <c r="D92" s="8">
        <v>76981</v>
      </c>
      <c r="E92" s="8">
        <v>22577</v>
      </c>
      <c r="F92">
        <v>0</v>
      </c>
      <c r="G92" s="8">
        <v>6085</v>
      </c>
      <c r="H92" s="175"/>
    </row>
    <row r="93" spans="1:8" ht="15">
      <c r="A93" s="7" t="s">
        <v>64</v>
      </c>
      <c r="B93" s="661">
        <v>0</v>
      </c>
      <c r="C93" s="661">
        <v>0</v>
      </c>
      <c r="D93" s="662">
        <v>0</v>
      </c>
      <c r="E93" s="661">
        <v>0</v>
      </c>
      <c r="F93" s="661">
        <v>0</v>
      </c>
      <c r="G93" s="661">
        <v>0</v>
      </c>
      <c r="H93" s="175"/>
    </row>
    <row r="94" spans="1:8" ht="12.75">
      <c r="A94" s="7" t="s">
        <v>63</v>
      </c>
      <c r="B94">
        <v>0</v>
      </c>
      <c r="C94">
        <v>0</v>
      </c>
      <c r="D94">
        <v>0</v>
      </c>
      <c r="E94">
        <v>0</v>
      </c>
      <c r="F94">
        <v>45</v>
      </c>
      <c r="G94">
        <v>399</v>
      </c>
      <c r="H94" s="175"/>
    </row>
    <row r="95" spans="1:8" ht="15">
      <c r="A95" s="7" t="s">
        <v>122</v>
      </c>
      <c r="B95" s="661">
        <v>0</v>
      </c>
      <c r="C95" s="661">
        <v>0</v>
      </c>
      <c r="D95" s="662">
        <v>0</v>
      </c>
      <c r="E95" s="661">
        <v>0</v>
      </c>
      <c r="F95" s="661">
        <v>0</v>
      </c>
      <c r="G95" s="661">
        <v>0</v>
      </c>
      <c r="H95" s="175"/>
    </row>
    <row r="96" spans="1:8" ht="12.75">
      <c r="A96" s="7" t="s">
        <v>65</v>
      </c>
      <c r="B96">
        <v>550</v>
      </c>
      <c r="C96" s="8">
        <v>6032</v>
      </c>
      <c r="D96" s="8">
        <v>203058</v>
      </c>
      <c r="E96" s="8">
        <v>61079</v>
      </c>
      <c r="F96" s="8">
        <v>1909</v>
      </c>
      <c r="G96" s="8">
        <v>79593</v>
      </c>
      <c r="H96" s="175"/>
    </row>
    <row r="97" spans="1:8" ht="12.75">
      <c r="A97" s="7" t="s">
        <v>66</v>
      </c>
      <c r="B97">
        <v>96</v>
      </c>
      <c r="C97" s="8">
        <v>1513</v>
      </c>
      <c r="D97" s="8">
        <v>80012</v>
      </c>
      <c r="E97" s="8">
        <v>24301</v>
      </c>
      <c r="F97" s="8">
        <v>3631</v>
      </c>
      <c r="G97" s="8">
        <v>24624</v>
      </c>
      <c r="H97" s="175"/>
    </row>
    <row r="98" spans="1:8" ht="15">
      <c r="A98" s="7" t="s">
        <v>134</v>
      </c>
      <c r="B98" s="661">
        <v>0</v>
      </c>
      <c r="C98" s="661">
        <v>0</v>
      </c>
      <c r="D98" s="662">
        <v>0</v>
      </c>
      <c r="E98" s="661">
        <v>0</v>
      </c>
      <c r="F98" s="661">
        <v>0</v>
      </c>
      <c r="G98" s="661">
        <v>0</v>
      </c>
      <c r="H98" s="175"/>
    </row>
    <row r="99" spans="1:8" ht="15">
      <c r="A99" s="7" t="s">
        <v>59</v>
      </c>
      <c r="B99" s="661">
        <v>0</v>
      </c>
      <c r="C99" s="661">
        <v>0</v>
      </c>
      <c r="D99" s="662">
        <v>0</v>
      </c>
      <c r="E99" s="661">
        <v>0</v>
      </c>
      <c r="F99" s="661">
        <v>0</v>
      </c>
      <c r="G99" s="661">
        <v>0</v>
      </c>
      <c r="H99" s="175"/>
    </row>
    <row r="100" spans="1:8" ht="12.75">
      <c r="A100" s="7" t="s">
        <v>67</v>
      </c>
      <c r="B100">
        <v>0</v>
      </c>
      <c r="C100">
        <v>0</v>
      </c>
      <c r="D100">
        <v>0</v>
      </c>
      <c r="E100">
        <v>0</v>
      </c>
      <c r="F100">
        <v>30</v>
      </c>
      <c r="G100" s="8">
        <v>4216</v>
      </c>
      <c r="H100" s="175"/>
    </row>
    <row r="101" spans="1:8" ht="12.75">
      <c r="A101" s="7" t="s">
        <v>68</v>
      </c>
      <c r="B101">
        <v>303</v>
      </c>
      <c r="C101">
        <v>754</v>
      </c>
      <c r="D101" s="8">
        <v>24885</v>
      </c>
      <c r="E101" s="8">
        <v>7533</v>
      </c>
      <c r="F101">
        <v>0</v>
      </c>
      <c r="G101" s="8">
        <v>6669</v>
      </c>
      <c r="H101" s="175"/>
    </row>
    <row r="102" spans="1:8" ht="12.75">
      <c r="A102" s="7" t="s">
        <v>69</v>
      </c>
      <c r="B102">
        <v>2</v>
      </c>
      <c r="C102">
        <v>46</v>
      </c>
      <c r="D102">
        <v>17</v>
      </c>
      <c r="E102">
        <v>5</v>
      </c>
      <c r="F102">
        <v>46</v>
      </c>
      <c r="G102">
        <v>790</v>
      </c>
      <c r="H102" s="175"/>
    </row>
    <row r="103" spans="1:8" ht="12.75">
      <c r="A103" s="7" t="s">
        <v>57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404</v>
      </c>
      <c r="H103" s="175"/>
    </row>
    <row r="104" spans="1:8" ht="12.75">
      <c r="A104" s="7" t="s">
        <v>70</v>
      </c>
      <c r="B104">
        <v>2</v>
      </c>
      <c r="C104">
        <v>46</v>
      </c>
      <c r="D104">
        <v>47</v>
      </c>
      <c r="E104">
        <v>14</v>
      </c>
      <c r="F104">
        <v>46</v>
      </c>
      <c r="G104">
        <v>790</v>
      </c>
      <c r="H104" s="175"/>
    </row>
    <row r="105" spans="1:8" ht="12.75">
      <c r="A105" s="7" t="s">
        <v>122</v>
      </c>
      <c r="B105">
        <v>2</v>
      </c>
      <c r="C105">
        <v>46</v>
      </c>
      <c r="D105" s="8">
        <v>1604</v>
      </c>
      <c r="E105">
        <v>473</v>
      </c>
      <c r="F105">
        <v>0</v>
      </c>
      <c r="G105">
        <v>340</v>
      </c>
      <c r="H105" s="175"/>
    </row>
    <row r="106" spans="1:8" ht="15">
      <c r="A106" s="7" t="s">
        <v>124</v>
      </c>
      <c r="B106" s="661">
        <v>0</v>
      </c>
      <c r="C106" s="661">
        <v>0</v>
      </c>
      <c r="D106" s="662">
        <v>0</v>
      </c>
      <c r="E106" s="661">
        <v>0</v>
      </c>
      <c r="F106" s="661">
        <v>0</v>
      </c>
      <c r="G106" s="661">
        <v>0</v>
      </c>
      <c r="H106" s="175"/>
    </row>
    <row r="107" spans="1:8" ht="12.75">
      <c r="A107" s="3" t="s">
        <v>71</v>
      </c>
      <c r="B107" s="3">
        <f aca="true" t="shared" si="4" ref="B107:G107">SUM(B74:B106)</f>
        <v>29396</v>
      </c>
      <c r="C107" s="3">
        <f t="shared" si="4"/>
        <v>136321</v>
      </c>
      <c r="D107" s="3">
        <f t="shared" si="4"/>
        <v>3405831</v>
      </c>
      <c r="E107" s="3">
        <f t="shared" si="4"/>
        <v>1021733</v>
      </c>
      <c r="F107" s="3">
        <f t="shared" si="4"/>
        <v>74567</v>
      </c>
      <c r="G107" s="3">
        <f t="shared" si="4"/>
        <v>1756160</v>
      </c>
      <c r="H107" s="175"/>
    </row>
    <row r="108" spans="1:8" ht="13.5" thickBot="1">
      <c r="A108" s="3" t="s">
        <v>72</v>
      </c>
      <c r="B108" s="3">
        <f aca="true" t="shared" si="5" ref="B108:G108">SUM(B107,B73,B71,B47,B17)</f>
        <v>2172215</v>
      </c>
      <c r="C108" s="3">
        <f t="shared" si="5"/>
        <v>51558658</v>
      </c>
      <c r="D108" s="3">
        <f t="shared" si="5"/>
        <v>5066489150</v>
      </c>
      <c r="E108" s="3">
        <f t="shared" si="5"/>
        <v>1513207532</v>
      </c>
      <c r="F108" s="3">
        <f t="shared" si="5"/>
        <v>37766725</v>
      </c>
      <c r="G108" s="3">
        <f t="shared" si="5"/>
        <v>498869778</v>
      </c>
      <c r="H108" s="175"/>
    </row>
    <row r="109" spans="1:7" ht="13.5" thickBot="1">
      <c r="A109" s="671" t="s">
        <v>73</v>
      </c>
      <c r="B109" s="672">
        <v>0</v>
      </c>
      <c r="C109" s="672">
        <v>0</v>
      </c>
      <c r="D109" s="672">
        <v>0</v>
      </c>
      <c r="E109" s="672">
        <v>0</v>
      </c>
      <c r="F109" s="672">
        <v>0</v>
      </c>
      <c r="G109" s="673">
        <v>0</v>
      </c>
    </row>
    <row r="110" spans="1:8" ht="15">
      <c r="A110" s="7" t="s">
        <v>74</v>
      </c>
      <c r="B110" s="408">
        <v>0</v>
      </c>
      <c r="C110" s="408">
        <v>0</v>
      </c>
      <c r="D110" s="408">
        <v>0</v>
      </c>
      <c r="E110" s="408">
        <v>0</v>
      </c>
      <c r="F110" s="408">
        <v>0</v>
      </c>
      <c r="G110" s="8">
        <v>0</v>
      </c>
      <c r="H110" s="175"/>
    </row>
    <row r="111" spans="1:9" ht="15">
      <c r="A111" s="7" t="s">
        <v>75</v>
      </c>
      <c r="B111" s="409">
        <v>31</v>
      </c>
      <c r="C111" s="409">
        <v>10968</v>
      </c>
      <c r="D111" s="409">
        <v>548382.262</v>
      </c>
      <c r="E111" s="409">
        <v>161086.632</v>
      </c>
      <c r="F111" s="408">
        <v>335228</v>
      </c>
      <c r="G111" s="8">
        <v>79969</v>
      </c>
      <c r="H111" s="177"/>
      <c r="I111" s="296"/>
    </row>
    <row r="112" spans="1:9" ht="15">
      <c r="A112" s="7" t="s">
        <v>76</v>
      </c>
      <c r="B112" s="409">
        <v>0</v>
      </c>
      <c r="C112" s="409">
        <v>0</v>
      </c>
      <c r="D112" s="409">
        <v>0</v>
      </c>
      <c r="E112" s="409">
        <v>0</v>
      </c>
      <c r="F112" s="408">
        <v>244550</v>
      </c>
      <c r="G112" s="8">
        <v>255587</v>
      </c>
      <c r="H112" s="177"/>
      <c r="I112" s="296"/>
    </row>
    <row r="113" spans="1:9" ht="15">
      <c r="A113" s="7" t="s">
        <v>77</v>
      </c>
      <c r="B113" s="408">
        <v>0</v>
      </c>
      <c r="C113" s="408">
        <v>0</v>
      </c>
      <c r="D113" s="408">
        <v>0</v>
      </c>
      <c r="E113" s="408">
        <v>0</v>
      </c>
      <c r="F113" s="408">
        <v>3200</v>
      </c>
      <c r="G113" s="8">
        <v>0</v>
      </c>
      <c r="H113" s="177"/>
      <c r="I113" s="296"/>
    </row>
    <row r="114" spans="1:9" ht="15">
      <c r="A114" s="7" t="s">
        <v>78</v>
      </c>
      <c r="B114" s="409">
        <v>0</v>
      </c>
      <c r="C114" s="409">
        <v>0</v>
      </c>
      <c r="D114" s="409">
        <v>0</v>
      </c>
      <c r="E114" s="409">
        <v>0</v>
      </c>
      <c r="F114" s="408">
        <v>151116</v>
      </c>
      <c r="G114" s="8">
        <v>13616</v>
      </c>
      <c r="H114" s="177"/>
      <c r="I114" s="296"/>
    </row>
    <row r="115" spans="1:9" ht="15">
      <c r="A115" s="7" t="s">
        <v>79</v>
      </c>
      <c r="B115" s="408">
        <v>0</v>
      </c>
      <c r="C115" s="408">
        <v>0</v>
      </c>
      <c r="D115" s="408">
        <v>0</v>
      </c>
      <c r="E115" s="408">
        <v>0</v>
      </c>
      <c r="F115" s="408">
        <v>0</v>
      </c>
      <c r="G115" s="8">
        <v>0</v>
      </c>
      <c r="H115" s="177"/>
      <c r="I115" s="296"/>
    </row>
    <row r="116" spans="1:9" ht="15">
      <c r="A116" s="7" t="s">
        <v>80</v>
      </c>
      <c r="B116" s="408">
        <v>0</v>
      </c>
      <c r="C116" s="408">
        <v>0</v>
      </c>
      <c r="D116" s="408">
        <v>0</v>
      </c>
      <c r="E116" s="408">
        <v>0</v>
      </c>
      <c r="F116" s="408">
        <v>317975</v>
      </c>
      <c r="G116" s="8">
        <v>11600</v>
      </c>
      <c r="H116" s="175"/>
      <c r="I116" s="296"/>
    </row>
    <row r="117" spans="1:8" ht="15">
      <c r="A117" s="7" t="s">
        <v>81</v>
      </c>
      <c r="B117" s="408">
        <v>0</v>
      </c>
      <c r="C117" s="408">
        <v>0</v>
      </c>
      <c r="D117" s="408">
        <v>0</v>
      </c>
      <c r="E117" s="408">
        <v>0</v>
      </c>
      <c r="F117" s="408">
        <v>0</v>
      </c>
      <c r="G117" s="8">
        <v>0</v>
      </c>
      <c r="H117" s="175"/>
    </row>
    <row r="118" spans="1:9" ht="15">
      <c r="A118" s="7" t="s">
        <v>82</v>
      </c>
      <c r="B118" s="408">
        <v>0</v>
      </c>
      <c r="C118" s="408">
        <v>0</v>
      </c>
      <c r="D118" s="408">
        <v>0</v>
      </c>
      <c r="E118" s="408">
        <v>0</v>
      </c>
      <c r="F118" s="408">
        <v>1668514</v>
      </c>
      <c r="G118" s="662">
        <v>93609</v>
      </c>
      <c r="H118" s="175"/>
      <c r="I118" s="296"/>
    </row>
    <row r="119" spans="1:9" ht="15">
      <c r="A119" s="7" t="s">
        <v>83</v>
      </c>
      <c r="B119" s="408">
        <v>0</v>
      </c>
      <c r="C119" s="408">
        <v>0</v>
      </c>
      <c r="D119" s="408">
        <v>0</v>
      </c>
      <c r="E119" s="408">
        <v>0</v>
      </c>
      <c r="F119" s="408">
        <v>174528</v>
      </c>
      <c r="G119" s="662">
        <v>0</v>
      </c>
      <c r="H119" s="175"/>
      <c r="I119" s="296"/>
    </row>
    <row r="120" spans="1:8" ht="15">
      <c r="A120" s="7" t="s">
        <v>84</v>
      </c>
      <c r="B120" s="408">
        <v>0</v>
      </c>
      <c r="C120" s="408">
        <v>0</v>
      </c>
      <c r="D120" s="408">
        <v>0</v>
      </c>
      <c r="E120" s="408">
        <v>0</v>
      </c>
      <c r="F120" s="408">
        <v>0</v>
      </c>
      <c r="G120" s="408">
        <v>0</v>
      </c>
      <c r="H120" s="175"/>
    </row>
    <row r="121" spans="1:9" ht="15">
      <c r="A121" s="7" t="s">
        <v>126</v>
      </c>
      <c r="B121" s="409">
        <v>115</v>
      </c>
      <c r="C121" s="409">
        <v>127718</v>
      </c>
      <c r="D121" s="409">
        <v>6385872.686</v>
      </c>
      <c r="E121" s="409">
        <v>1884452.486</v>
      </c>
      <c r="F121" s="408">
        <v>1360439</v>
      </c>
      <c r="G121" s="408">
        <v>696751</v>
      </c>
      <c r="H121" s="175"/>
      <c r="I121" s="296"/>
    </row>
    <row r="122" spans="1:9" ht="15">
      <c r="A122" s="7" t="s">
        <v>85</v>
      </c>
      <c r="B122" s="410">
        <v>0</v>
      </c>
      <c r="C122" s="410">
        <v>0</v>
      </c>
      <c r="D122" s="410">
        <v>0</v>
      </c>
      <c r="E122" s="410">
        <v>0</v>
      </c>
      <c r="F122" s="408">
        <v>4822</v>
      </c>
      <c r="G122" s="408">
        <v>2577</v>
      </c>
      <c r="H122" s="175"/>
      <c r="I122" s="296"/>
    </row>
    <row r="123" spans="1:8" ht="15">
      <c r="A123" s="7" t="s">
        <v>86</v>
      </c>
      <c r="B123" s="408">
        <v>0</v>
      </c>
      <c r="C123" s="408">
        <v>0</v>
      </c>
      <c r="D123" s="408">
        <v>0</v>
      </c>
      <c r="E123" s="408">
        <v>0</v>
      </c>
      <c r="F123" s="408">
        <v>0</v>
      </c>
      <c r="G123" s="408">
        <v>0</v>
      </c>
      <c r="H123" s="175"/>
    </row>
    <row r="124" spans="1:9" ht="15">
      <c r="A124" s="297" t="s">
        <v>125</v>
      </c>
      <c r="B124" s="408">
        <v>0</v>
      </c>
      <c r="C124" s="408">
        <v>0</v>
      </c>
      <c r="D124" s="408">
        <v>0</v>
      </c>
      <c r="E124" s="408">
        <v>0</v>
      </c>
      <c r="F124" s="408">
        <v>538</v>
      </c>
      <c r="G124" s="408">
        <v>538</v>
      </c>
      <c r="H124" s="175"/>
      <c r="I124" s="296"/>
    </row>
    <row r="125" spans="1:9" ht="15">
      <c r="A125" s="661" t="s">
        <v>142</v>
      </c>
      <c r="B125" s="408">
        <v>0</v>
      </c>
      <c r="C125" s="408">
        <v>0</v>
      </c>
      <c r="D125" s="408">
        <v>0</v>
      </c>
      <c r="E125" s="408">
        <v>0</v>
      </c>
      <c r="F125" s="408">
        <v>4244</v>
      </c>
      <c r="G125" s="408">
        <v>4666</v>
      </c>
      <c r="H125" s="175"/>
      <c r="I125" s="296"/>
    </row>
    <row r="126" spans="1:9" ht="15">
      <c r="A126" s="661" t="s">
        <v>137</v>
      </c>
      <c r="B126" s="408">
        <v>0</v>
      </c>
      <c r="C126" s="408">
        <v>0</v>
      </c>
      <c r="D126" s="408">
        <v>0</v>
      </c>
      <c r="E126" s="408">
        <v>0</v>
      </c>
      <c r="F126" s="408">
        <v>1416</v>
      </c>
      <c r="G126" s="408">
        <v>0</v>
      </c>
      <c r="H126" s="175"/>
      <c r="I126" s="296"/>
    </row>
    <row r="127" spans="1:9" ht="15">
      <c r="A127" s="661" t="s">
        <v>138</v>
      </c>
      <c r="B127" s="408">
        <v>0</v>
      </c>
      <c r="C127" s="408">
        <v>0</v>
      </c>
      <c r="D127" s="408">
        <v>0</v>
      </c>
      <c r="E127" s="408">
        <v>0</v>
      </c>
      <c r="F127" s="408">
        <v>977</v>
      </c>
      <c r="G127" s="408">
        <v>0</v>
      </c>
      <c r="H127" s="175"/>
      <c r="I127" s="296"/>
    </row>
    <row r="128" spans="1:9" ht="15">
      <c r="A128" s="661" t="s">
        <v>148</v>
      </c>
      <c r="B128" s="409">
        <v>0</v>
      </c>
      <c r="C128" s="409">
        <v>0</v>
      </c>
      <c r="D128" s="409">
        <v>0</v>
      </c>
      <c r="E128" s="409">
        <v>0</v>
      </c>
      <c r="F128" s="408">
        <v>49</v>
      </c>
      <c r="G128" s="408">
        <v>82</v>
      </c>
      <c r="I128" s="296"/>
    </row>
    <row r="129" spans="1:8" ht="12.75">
      <c r="A129" s="3" t="s">
        <v>87</v>
      </c>
      <c r="B129" s="411">
        <f aca="true" t="shared" si="6" ref="B129:G129">SUM(B110:B128)</f>
        <v>146</v>
      </c>
      <c r="C129" s="411">
        <f t="shared" si="6"/>
        <v>138686</v>
      </c>
      <c r="D129" s="411">
        <f t="shared" si="6"/>
        <v>6934254.948</v>
      </c>
      <c r="E129" s="411">
        <f t="shared" si="6"/>
        <v>2045539.118</v>
      </c>
      <c r="F129" s="411">
        <f t="shared" si="6"/>
        <v>4267596</v>
      </c>
      <c r="G129" s="411">
        <f t="shared" si="6"/>
        <v>1158995</v>
      </c>
      <c r="H129" s="175"/>
    </row>
    <row r="130" spans="1:9" ht="15">
      <c r="A130" s="7" t="s">
        <v>88</v>
      </c>
      <c r="B130" s="409">
        <v>65</v>
      </c>
      <c r="C130" s="409">
        <v>1231</v>
      </c>
      <c r="D130" s="409">
        <v>210039.554</v>
      </c>
      <c r="E130" s="409">
        <v>61838.518</v>
      </c>
      <c r="F130" s="408">
        <v>212021</v>
      </c>
      <c r="G130" s="8">
        <v>523957</v>
      </c>
      <c r="H130" s="175"/>
      <c r="I130" s="296"/>
    </row>
    <row r="131" spans="1:9" ht="15">
      <c r="A131" s="7" t="s">
        <v>89</v>
      </c>
      <c r="B131" s="409">
        <v>16</v>
      </c>
      <c r="C131" s="409">
        <v>233</v>
      </c>
      <c r="D131" s="409">
        <v>39106.57</v>
      </c>
      <c r="E131" s="409">
        <v>11462.93</v>
      </c>
      <c r="F131" s="408">
        <v>172063</v>
      </c>
      <c r="G131" s="8">
        <v>176795</v>
      </c>
      <c r="I131" s="296"/>
    </row>
    <row r="132" spans="1:9" ht="15">
      <c r="A132" s="7" t="s">
        <v>90</v>
      </c>
      <c r="B132" s="409">
        <v>528</v>
      </c>
      <c r="C132" s="409">
        <v>16891</v>
      </c>
      <c r="D132" s="409">
        <v>1040871.891</v>
      </c>
      <c r="E132" s="409">
        <v>311302.745</v>
      </c>
      <c r="F132" s="408">
        <v>51947</v>
      </c>
      <c r="G132" s="8">
        <v>115808</v>
      </c>
      <c r="I132" s="296"/>
    </row>
    <row r="133" spans="1:9" ht="15">
      <c r="A133" s="7" t="s">
        <v>91</v>
      </c>
      <c r="B133" s="409">
        <v>454</v>
      </c>
      <c r="C133" s="409">
        <v>8319</v>
      </c>
      <c r="D133" s="409">
        <v>508145.889</v>
      </c>
      <c r="E133" s="409">
        <v>149769.587</v>
      </c>
      <c r="F133" s="408">
        <v>28497</v>
      </c>
      <c r="G133">
        <v>56413</v>
      </c>
      <c r="I133" s="296"/>
    </row>
    <row r="134" spans="1:9" ht="15">
      <c r="A134" s="7" t="s">
        <v>92</v>
      </c>
      <c r="B134" s="408">
        <v>0</v>
      </c>
      <c r="C134" s="408">
        <v>0</v>
      </c>
      <c r="D134" s="408">
        <v>0</v>
      </c>
      <c r="E134" s="408">
        <v>0</v>
      </c>
      <c r="F134" s="412">
        <v>0</v>
      </c>
      <c r="G134" s="8">
        <v>0</v>
      </c>
      <c r="I134" s="175"/>
    </row>
    <row r="135" spans="1:9" ht="15">
      <c r="A135" s="7" t="s">
        <v>93</v>
      </c>
      <c r="B135" s="408">
        <v>0</v>
      </c>
      <c r="C135" s="408">
        <v>0</v>
      </c>
      <c r="D135" s="408">
        <v>0</v>
      </c>
      <c r="E135" s="408">
        <v>0</v>
      </c>
      <c r="F135" s="412">
        <v>0</v>
      </c>
      <c r="G135" s="8">
        <v>0</v>
      </c>
      <c r="I135" s="175"/>
    </row>
    <row r="136" spans="1:9" ht="15">
      <c r="A136" s="7" t="s">
        <v>94</v>
      </c>
      <c r="B136" s="408">
        <v>10</v>
      </c>
      <c r="C136" s="410">
        <v>2432</v>
      </c>
      <c r="D136" s="410">
        <v>14818.952</v>
      </c>
      <c r="E136" s="410">
        <v>4453.958</v>
      </c>
      <c r="F136" s="410">
        <v>2706</v>
      </c>
      <c r="G136" s="662">
        <v>2706</v>
      </c>
      <c r="I136" s="175"/>
    </row>
    <row r="137" spans="1:9" ht="15">
      <c r="A137" s="7" t="s">
        <v>95</v>
      </c>
      <c r="B137" s="408">
        <v>17</v>
      </c>
      <c r="C137" s="410">
        <v>5100</v>
      </c>
      <c r="D137" s="410">
        <v>31010.56</v>
      </c>
      <c r="E137" s="410">
        <v>9303.671</v>
      </c>
      <c r="F137" s="410">
        <v>4963</v>
      </c>
      <c r="G137" s="662">
        <v>5297</v>
      </c>
      <c r="I137" s="175"/>
    </row>
    <row r="138" spans="1:9" ht="15">
      <c r="A138" s="7" t="s">
        <v>96</v>
      </c>
      <c r="B138" s="409">
        <v>350</v>
      </c>
      <c r="C138" s="409">
        <v>98900</v>
      </c>
      <c r="D138" s="409">
        <v>37813791.42</v>
      </c>
      <c r="E138" s="409">
        <v>11176425.022</v>
      </c>
      <c r="F138" s="408">
        <v>424736</v>
      </c>
      <c r="G138" s="408">
        <v>482752</v>
      </c>
      <c r="I138" s="296"/>
    </row>
    <row r="139" spans="1:9" ht="15">
      <c r="A139" s="7" t="s">
        <v>97</v>
      </c>
      <c r="B139" s="408">
        <v>0</v>
      </c>
      <c r="C139" s="410">
        <v>0</v>
      </c>
      <c r="D139" s="408">
        <v>0</v>
      </c>
      <c r="E139" s="410">
        <v>0</v>
      </c>
      <c r="F139" s="408">
        <v>103947</v>
      </c>
      <c r="G139" s="408">
        <v>89350</v>
      </c>
      <c r="I139" s="296"/>
    </row>
    <row r="140" spans="1:7" ht="12.75">
      <c r="A140" s="3" t="s">
        <v>98</v>
      </c>
      <c r="B140" s="411">
        <f aca="true" t="shared" si="7" ref="B140:G140">SUM(B130:B139)</f>
        <v>1440</v>
      </c>
      <c r="C140" s="411">
        <f t="shared" si="7"/>
        <v>133106</v>
      </c>
      <c r="D140" s="411">
        <f t="shared" si="7"/>
        <v>39657784.836</v>
      </c>
      <c r="E140" s="411">
        <f t="shared" si="7"/>
        <v>11724556.431</v>
      </c>
      <c r="F140" s="411">
        <f t="shared" si="7"/>
        <v>1000880</v>
      </c>
      <c r="G140" s="411">
        <f t="shared" si="7"/>
        <v>1453078</v>
      </c>
    </row>
    <row r="141" spans="1:7" ht="12.75">
      <c r="A141" s="7" t="s">
        <v>99</v>
      </c>
      <c r="B141">
        <v>8</v>
      </c>
      <c r="C141">
        <v>20</v>
      </c>
      <c r="D141">
        <v>3397.276</v>
      </c>
      <c r="E141">
        <v>995.055</v>
      </c>
      <c r="F141">
        <v>23362</v>
      </c>
      <c r="G141" s="8">
        <v>31904</v>
      </c>
    </row>
    <row r="142" spans="1:7" ht="15">
      <c r="A142" s="7" t="s">
        <v>145</v>
      </c>
      <c r="B142" s="413">
        <v>1</v>
      </c>
      <c r="C142" s="413">
        <v>1</v>
      </c>
      <c r="D142" s="413">
        <v>43200</v>
      </c>
      <c r="E142" s="413">
        <v>12743.362831858407</v>
      </c>
      <c r="F142" s="413">
        <v>9</v>
      </c>
      <c r="G142" s="298">
        <v>20</v>
      </c>
    </row>
    <row r="143" spans="1:7" ht="13.5" thickBot="1">
      <c r="A143" s="3" t="s">
        <v>100</v>
      </c>
      <c r="B143" s="411">
        <f aca="true" t="shared" si="8" ref="B143:G143">SUM(B141,B140,B129,B142)</f>
        <v>1595</v>
      </c>
      <c r="C143" s="411">
        <f t="shared" si="8"/>
        <v>271813</v>
      </c>
      <c r="D143" s="411">
        <f t="shared" si="8"/>
        <v>46638637.06</v>
      </c>
      <c r="E143" s="411">
        <f t="shared" si="8"/>
        <v>13783833.96683186</v>
      </c>
      <c r="F143" s="411">
        <f t="shared" si="8"/>
        <v>5291847</v>
      </c>
      <c r="G143" s="411">
        <f t="shared" si="8"/>
        <v>2643997</v>
      </c>
    </row>
    <row r="144" spans="1:7" ht="13.5" thickBot="1">
      <c r="A144" s="671" t="s">
        <v>101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8" ht="13.5" thickBot="1">
      <c r="A145" s="3" t="s">
        <v>102</v>
      </c>
      <c r="B145" s="664">
        <v>34</v>
      </c>
      <c r="C145" s="3">
        <v>55000</v>
      </c>
      <c r="D145" s="3">
        <v>9095578</v>
      </c>
      <c r="E145" s="3">
        <v>2748348</v>
      </c>
      <c r="F145" s="664">
        <v>0</v>
      </c>
      <c r="G145" s="3">
        <v>1945190</v>
      </c>
      <c r="H145" s="175"/>
    </row>
    <row r="146" spans="1:7" ht="13.5" thickBot="1">
      <c r="A146" s="671" t="s">
        <v>103</v>
      </c>
      <c r="B146" s="672">
        <v>0</v>
      </c>
      <c r="C146" s="672">
        <v>0</v>
      </c>
      <c r="D146" s="672">
        <v>0</v>
      </c>
      <c r="E146" s="672">
        <v>0</v>
      </c>
      <c r="F146" s="672">
        <v>0</v>
      </c>
      <c r="G146" s="673">
        <v>0</v>
      </c>
    </row>
    <row r="147" spans="1:8" ht="12.75">
      <c r="A147" s="7" t="s">
        <v>104</v>
      </c>
      <c r="B147">
        <v>276</v>
      </c>
      <c r="C147" s="8">
        <v>1500</v>
      </c>
      <c r="D147" s="8">
        <v>1985</v>
      </c>
      <c r="E147">
        <v>599</v>
      </c>
      <c r="F147">
        <v>0</v>
      </c>
      <c r="G147" s="8">
        <v>16909</v>
      </c>
      <c r="H147" s="175"/>
    </row>
    <row r="148" spans="1:8" ht="12.75">
      <c r="A148" s="7" t="s">
        <v>105</v>
      </c>
      <c r="B148">
        <v>110</v>
      </c>
      <c r="C148" s="8">
        <v>2853</v>
      </c>
      <c r="D148">
        <v>84</v>
      </c>
      <c r="E148">
        <v>25</v>
      </c>
      <c r="F148">
        <v>0</v>
      </c>
      <c r="G148" s="8">
        <v>27486</v>
      </c>
      <c r="H148" s="175"/>
    </row>
    <row r="149" spans="1:8" ht="12.75">
      <c r="A149" s="7" t="s">
        <v>106</v>
      </c>
      <c r="B149" s="8">
        <v>6948572</v>
      </c>
      <c r="C149" s="8">
        <v>19613772</v>
      </c>
      <c r="D149" s="8">
        <v>244744015</v>
      </c>
      <c r="E149" s="8">
        <v>73457723</v>
      </c>
      <c r="F149" s="8">
        <v>101623</v>
      </c>
      <c r="G149" s="8">
        <v>134217473</v>
      </c>
      <c r="H149" s="177"/>
    </row>
    <row r="150" spans="1:8" ht="15">
      <c r="A150" s="661" t="s">
        <v>136</v>
      </c>
      <c r="B150">
        <v>1</v>
      </c>
      <c r="C150">
        <v>2</v>
      </c>
      <c r="D150">
        <v>25</v>
      </c>
      <c r="E150">
        <v>7</v>
      </c>
      <c r="F150">
        <v>0</v>
      </c>
      <c r="G150" s="8">
        <v>46956</v>
      </c>
      <c r="H150" s="177"/>
    </row>
    <row r="151" spans="1:8" ht="12.75">
      <c r="A151" s="7" t="s">
        <v>107</v>
      </c>
      <c r="B151" s="8">
        <v>4453728</v>
      </c>
      <c r="C151" s="8">
        <v>10306211</v>
      </c>
      <c r="D151" s="8">
        <v>346096955</v>
      </c>
      <c r="E151" s="8">
        <v>103630046</v>
      </c>
      <c r="F151" s="8">
        <v>31468</v>
      </c>
      <c r="G151" s="8">
        <v>84062431</v>
      </c>
      <c r="H151" s="177"/>
    </row>
    <row r="152" spans="1:8" ht="15">
      <c r="A152" s="661" t="s">
        <v>135</v>
      </c>
      <c r="B152">
        <v>207</v>
      </c>
      <c r="C152" s="8">
        <v>10964</v>
      </c>
      <c r="D152" s="8">
        <v>374914</v>
      </c>
      <c r="E152" s="8">
        <v>110181</v>
      </c>
      <c r="F152">
        <v>0</v>
      </c>
      <c r="G152" s="8">
        <v>101756</v>
      </c>
      <c r="H152" s="177"/>
    </row>
    <row r="153" spans="1:8" ht="15">
      <c r="A153" s="7" t="s">
        <v>108</v>
      </c>
      <c r="B153" s="291">
        <v>0</v>
      </c>
      <c r="C153" s="291">
        <v>0</v>
      </c>
      <c r="D153" s="291">
        <v>0</v>
      </c>
      <c r="E153" s="291">
        <v>0</v>
      </c>
      <c r="F153" s="291">
        <v>0</v>
      </c>
      <c r="G153" s="291">
        <v>0</v>
      </c>
      <c r="H153" s="177"/>
    </row>
    <row r="154" spans="1:8" ht="12.75">
      <c r="A154" s="7" t="s">
        <v>109</v>
      </c>
      <c r="B154">
        <v>39</v>
      </c>
      <c r="C154" s="8">
        <v>1479</v>
      </c>
      <c r="D154" s="8">
        <v>22836</v>
      </c>
      <c r="E154" s="8">
        <v>6842</v>
      </c>
      <c r="F154">
        <v>86</v>
      </c>
      <c r="G154" s="8">
        <v>17154</v>
      </c>
      <c r="H154" s="177"/>
    </row>
    <row r="155" spans="1:8" ht="12.75">
      <c r="A155" s="3" t="s">
        <v>110</v>
      </c>
      <c r="B155" s="295">
        <f aca="true" t="shared" si="9" ref="B155:G155">SUM(B147:B154)</f>
        <v>11402933</v>
      </c>
      <c r="C155" s="295">
        <f t="shared" si="9"/>
        <v>29936781</v>
      </c>
      <c r="D155" s="295">
        <f t="shared" si="9"/>
        <v>591240814</v>
      </c>
      <c r="E155" s="295">
        <f t="shared" si="9"/>
        <v>177205423</v>
      </c>
      <c r="F155" s="295">
        <f t="shared" si="9"/>
        <v>133177</v>
      </c>
      <c r="G155" s="295">
        <f t="shared" si="9"/>
        <v>218490165</v>
      </c>
      <c r="H155" s="177"/>
    </row>
    <row r="156" spans="1:8" ht="12.75">
      <c r="A156" s="3" t="s">
        <v>111</v>
      </c>
      <c r="B156" s="295">
        <f aca="true" t="shared" si="10" ref="B156:G156">B155+B157</f>
        <v>13576777</v>
      </c>
      <c r="C156" s="295">
        <f t="shared" si="10"/>
        <v>81822252</v>
      </c>
      <c r="D156" s="295">
        <f t="shared" si="10"/>
        <v>5713464179.06</v>
      </c>
      <c r="E156" s="295">
        <f t="shared" si="10"/>
        <v>1706945136.966832</v>
      </c>
      <c r="F156" s="295">
        <f t="shared" si="10"/>
        <v>43191749</v>
      </c>
      <c r="G156" s="295">
        <f t="shared" si="10"/>
        <v>721949130</v>
      </c>
      <c r="H156" s="177"/>
    </row>
    <row r="157" spans="1:8" ht="12.75">
      <c r="A157" s="3" t="s">
        <v>112</v>
      </c>
      <c r="B157" s="295">
        <f aca="true" t="shared" si="11" ref="B157:G157">SUM(B145,B143,B108)</f>
        <v>2173844</v>
      </c>
      <c r="C157" s="295">
        <f t="shared" si="11"/>
        <v>51885471</v>
      </c>
      <c r="D157" s="295">
        <f t="shared" si="11"/>
        <v>5122223365.06</v>
      </c>
      <c r="E157" s="295">
        <f t="shared" si="11"/>
        <v>1529739713.966832</v>
      </c>
      <c r="F157" s="295">
        <f t="shared" si="11"/>
        <v>43058572</v>
      </c>
      <c r="G157" s="295">
        <f t="shared" si="11"/>
        <v>503458965</v>
      </c>
      <c r="H157" s="177"/>
    </row>
    <row r="158" spans="2:7" ht="12.75">
      <c r="B158" s="4"/>
      <c r="C158" s="4"/>
      <c r="D158" s="4"/>
      <c r="E158" s="4"/>
      <c r="F158" s="4"/>
      <c r="G158" s="4"/>
    </row>
  </sheetData>
  <sheetProtection/>
  <mergeCells count="10">
    <mergeCell ref="A3:G3"/>
    <mergeCell ref="A109:G109"/>
    <mergeCell ref="A144:G144"/>
    <mergeCell ref="A146:G146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pane ySplit="3" topLeftCell="A136" activePane="bottomLeft" state="frozen"/>
      <selection pane="topLeft" activeCell="A1" sqref="A1"/>
      <selection pane="bottomLeft" activeCell="A155" sqref="A155"/>
    </sheetView>
  </sheetViews>
  <sheetFormatPr defaultColWidth="9.140625" defaultRowHeight="12.75"/>
  <cols>
    <col min="1" max="1" width="35.7109375" style="0" bestFit="1" customWidth="1"/>
    <col min="2" max="2" width="19.421875" style="0" customWidth="1"/>
    <col min="3" max="3" width="20.00390625" style="0" customWidth="1"/>
    <col min="4" max="4" width="17.00390625" style="0" customWidth="1"/>
    <col min="5" max="5" width="20.421875" style="0" customWidth="1"/>
    <col min="6" max="6" width="19.28125" style="0" bestFit="1" customWidth="1"/>
    <col min="7" max="7" width="19.8515625" style="0" customWidth="1"/>
    <col min="8" max="8" width="11.140625" style="0" bestFit="1" customWidth="1"/>
    <col min="9" max="9" width="11.5742187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154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8" ht="12.75">
      <c r="A4" s="7" t="s">
        <v>2</v>
      </c>
      <c r="B4" s="8">
        <v>252984</v>
      </c>
      <c r="C4" s="8">
        <v>1502985</v>
      </c>
      <c r="D4" s="8">
        <v>90110886</v>
      </c>
      <c r="E4" s="8">
        <v>26696626</v>
      </c>
      <c r="F4" s="8">
        <v>317426</v>
      </c>
      <c r="G4" s="8">
        <v>19212830</v>
      </c>
      <c r="H4" s="175"/>
    </row>
    <row r="5" spans="1:8" ht="12.75">
      <c r="A5" s="7" t="s">
        <v>7</v>
      </c>
      <c r="B5" s="8">
        <v>4962</v>
      </c>
      <c r="C5" s="8">
        <v>648300</v>
      </c>
      <c r="D5" s="8">
        <v>39207596</v>
      </c>
      <c r="E5" s="8">
        <v>11667854</v>
      </c>
      <c r="F5">
        <v>0</v>
      </c>
      <c r="G5" s="8">
        <v>4510160</v>
      </c>
      <c r="H5" s="175"/>
    </row>
    <row r="6" spans="1:8" ht="12.75">
      <c r="A6" s="7" t="s">
        <v>8</v>
      </c>
      <c r="B6">
        <v>17</v>
      </c>
      <c r="C6">
        <v>432</v>
      </c>
      <c r="D6" s="8">
        <v>43935</v>
      </c>
      <c r="E6" s="8">
        <v>13033</v>
      </c>
      <c r="F6" s="8">
        <v>1149</v>
      </c>
      <c r="G6" s="8">
        <v>19623</v>
      </c>
      <c r="H6" s="175"/>
    </row>
    <row r="7" spans="1:8" ht="12.75">
      <c r="A7" s="7" t="s">
        <v>9</v>
      </c>
      <c r="B7" s="8">
        <v>2121</v>
      </c>
      <c r="C7" s="8">
        <v>6204</v>
      </c>
      <c r="D7" s="8">
        <v>2344458</v>
      </c>
      <c r="E7" s="8">
        <v>697269</v>
      </c>
      <c r="F7" s="8">
        <v>2209</v>
      </c>
      <c r="G7" s="8">
        <v>164886</v>
      </c>
      <c r="H7" s="177"/>
    </row>
    <row r="8" spans="1:8" ht="12.75">
      <c r="A8" s="7" t="s">
        <v>3</v>
      </c>
      <c r="B8">
        <v>3</v>
      </c>
      <c r="C8">
        <v>43</v>
      </c>
      <c r="D8">
        <v>230</v>
      </c>
      <c r="E8">
        <v>69</v>
      </c>
      <c r="F8">
        <v>9</v>
      </c>
      <c r="G8">
        <v>417</v>
      </c>
      <c r="H8" s="177"/>
    </row>
    <row r="9" spans="1:8" ht="12.75">
      <c r="A9" s="7" t="s">
        <v>150</v>
      </c>
      <c r="B9">
        <v>2</v>
      </c>
      <c r="C9">
        <v>132</v>
      </c>
      <c r="D9" s="8">
        <v>48203</v>
      </c>
      <c r="E9" s="8">
        <v>14219</v>
      </c>
      <c r="F9">
        <v>0</v>
      </c>
      <c r="G9">
        <v>162</v>
      </c>
      <c r="H9" s="177"/>
    </row>
    <row r="10" spans="1:8" ht="12.75">
      <c r="A10" s="7" t="s">
        <v>5</v>
      </c>
      <c r="B10">
        <v>3</v>
      </c>
      <c r="C10">
        <v>13</v>
      </c>
      <c r="D10">
        <v>121</v>
      </c>
      <c r="E10">
        <v>36</v>
      </c>
      <c r="F10">
        <v>129</v>
      </c>
      <c r="G10" s="8">
        <v>1861</v>
      </c>
      <c r="H10" s="177"/>
    </row>
    <row r="11" spans="1:8" ht="12.75">
      <c r="A11" s="7" t="s">
        <v>7</v>
      </c>
      <c r="B11">
        <v>138</v>
      </c>
      <c r="C11" s="8">
        <v>3622</v>
      </c>
      <c r="D11" s="8">
        <v>1370469</v>
      </c>
      <c r="E11" s="8">
        <v>408776</v>
      </c>
      <c r="F11">
        <v>0</v>
      </c>
      <c r="G11" s="8">
        <v>24100</v>
      </c>
      <c r="H11" s="177"/>
    </row>
    <row r="12" spans="1:7" ht="15">
      <c r="A12" s="7" t="s">
        <v>10</v>
      </c>
      <c r="B12" s="661">
        <v>0</v>
      </c>
      <c r="C12" s="661">
        <v>0</v>
      </c>
      <c r="D12" s="662">
        <v>0</v>
      </c>
      <c r="E12" s="661">
        <v>0</v>
      </c>
      <c r="F12" s="661">
        <v>0</v>
      </c>
      <c r="G12" s="661">
        <v>0</v>
      </c>
    </row>
    <row r="13" spans="1:7" ht="15">
      <c r="A13" s="7" t="s">
        <v>11</v>
      </c>
      <c r="B13" s="661">
        <v>0</v>
      </c>
      <c r="C13" s="661">
        <v>0</v>
      </c>
      <c r="D13" s="662">
        <v>0</v>
      </c>
      <c r="E13" s="661">
        <v>0</v>
      </c>
      <c r="F13" s="661">
        <v>0</v>
      </c>
      <c r="G13" s="661">
        <v>0</v>
      </c>
    </row>
    <row r="14" spans="1:7" ht="15">
      <c r="A14" s="7" t="s">
        <v>12</v>
      </c>
      <c r="B14" s="661">
        <v>0</v>
      </c>
      <c r="C14" s="661">
        <v>0</v>
      </c>
      <c r="D14" s="662">
        <v>0</v>
      </c>
      <c r="E14" s="661">
        <v>0</v>
      </c>
      <c r="F14" s="661">
        <v>0</v>
      </c>
      <c r="G14" s="661">
        <v>0</v>
      </c>
    </row>
    <row r="15" spans="1:7" ht="15">
      <c r="A15" s="7" t="s">
        <v>13</v>
      </c>
      <c r="B15" s="661">
        <v>0</v>
      </c>
      <c r="C15" s="661">
        <v>0</v>
      </c>
      <c r="D15" s="662">
        <v>0</v>
      </c>
      <c r="E15" s="661">
        <v>0</v>
      </c>
      <c r="F15" s="661">
        <v>0</v>
      </c>
      <c r="G15" s="661">
        <v>0</v>
      </c>
    </row>
    <row r="16" spans="1:7" ht="15">
      <c r="A16" s="7" t="s">
        <v>14</v>
      </c>
      <c r="B16" s="661">
        <v>0</v>
      </c>
      <c r="C16" s="661">
        <v>0</v>
      </c>
      <c r="D16" s="662">
        <v>0</v>
      </c>
      <c r="E16" s="661">
        <v>0</v>
      </c>
      <c r="F16" s="661">
        <v>0</v>
      </c>
      <c r="G16" s="661">
        <v>0</v>
      </c>
    </row>
    <row r="17" spans="1:8" ht="12.75">
      <c r="A17" s="3" t="s">
        <v>15</v>
      </c>
      <c r="B17" s="3">
        <f aca="true" t="shared" si="0" ref="B17:G17">SUM(B4:B16)</f>
        <v>260230</v>
      </c>
      <c r="C17" s="3">
        <f t="shared" si="0"/>
        <v>2161731</v>
      </c>
      <c r="D17" s="3">
        <f t="shared" si="0"/>
        <v>133125898</v>
      </c>
      <c r="E17" s="3">
        <f t="shared" si="0"/>
        <v>39497882</v>
      </c>
      <c r="F17" s="3">
        <f t="shared" si="0"/>
        <v>320922</v>
      </c>
      <c r="G17" s="3">
        <f t="shared" si="0"/>
        <v>23934039</v>
      </c>
      <c r="H17" s="175"/>
    </row>
    <row r="18" spans="1:8" ht="12.75">
      <c r="A18" s="7" t="s">
        <v>16</v>
      </c>
      <c r="B18" s="8">
        <v>839167</v>
      </c>
      <c r="C18" s="8">
        <v>29675155</v>
      </c>
      <c r="D18" s="8">
        <v>2473055087</v>
      </c>
      <c r="E18" s="8">
        <v>732121222</v>
      </c>
      <c r="F18" s="8">
        <v>20879301</v>
      </c>
      <c r="G18" s="8">
        <v>302518177</v>
      </c>
      <c r="H18" s="175"/>
    </row>
    <row r="19" spans="1:8" ht="15">
      <c r="A19" s="7" t="s">
        <v>130</v>
      </c>
      <c r="B19" s="661">
        <v>0</v>
      </c>
      <c r="C19" s="661">
        <v>0</v>
      </c>
      <c r="D19" s="662">
        <v>0</v>
      </c>
      <c r="E19" s="661">
        <v>0</v>
      </c>
      <c r="F19" s="661">
        <v>0</v>
      </c>
      <c r="G19" s="661">
        <v>0</v>
      </c>
      <c r="H19" s="175"/>
    </row>
    <row r="20" spans="1:8" ht="15">
      <c r="A20" s="7" t="s">
        <v>129</v>
      </c>
      <c r="B20" s="661">
        <v>0</v>
      </c>
      <c r="C20" s="661">
        <v>0</v>
      </c>
      <c r="D20" s="662">
        <v>0</v>
      </c>
      <c r="E20" s="661">
        <v>0</v>
      </c>
      <c r="F20" s="661">
        <v>0</v>
      </c>
      <c r="G20" s="661">
        <v>0</v>
      </c>
      <c r="H20" s="175"/>
    </row>
    <row r="21" spans="1:8" ht="12.75">
      <c r="A21" s="7" t="s">
        <v>17</v>
      </c>
      <c r="B21">
        <v>6</v>
      </c>
      <c r="C21" s="8">
        <v>32000</v>
      </c>
      <c r="D21" s="8">
        <v>4232</v>
      </c>
      <c r="E21" s="8">
        <v>1292</v>
      </c>
      <c r="F21" s="8">
        <v>39000</v>
      </c>
      <c r="G21" s="8">
        <v>331000</v>
      </c>
      <c r="H21" s="175"/>
    </row>
    <row r="22" spans="1:8" ht="12.75">
      <c r="A22" s="7" t="s">
        <v>4</v>
      </c>
      <c r="B22">
        <v>0</v>
      </c>
      <c r="C22">
        <v>0</v>
      </c>
      <c r="D22">
        <v>0</v>
      </c>
      <c r="E22">
        <v>0</v>
      </c>
      <c r="F22">
        <v>0</v>
      </c>
      <c r="G22" s="8">
        <v>320500</v>
      </c>
      <c r="H22" s="175"/>
    </row>
    <row r="23" spans="1:8" ht="12.75">
      <c r="A23" s="7" t="s">
        <v>18</v>
      </c>
      <c r="B23">
        <v>20</v>
      </c>
      <c r="C23" s="8">
        <v>153000</v>
      </c>
      <c r="D23" s="8">
        <v>15451</v>
      </c>
      <c r="E23" s="8">
        <v>4675</v>
      </c>
      <c r="F23" s="8">
        <v>235500</v>
      </c>
      <c r="G23" s="8">
        <v>610600</v>
      </c>
      <c r="H23" s="175"/>
    </row>
    <row r="24" spans="1:8" ht="12.75">
      <c r="A24" s="7" t="s">
        <v>6</v>
      </c>
      <c r="B24">
        <v>0</v>
      </c>
      <c r="C24">
        <v>0</v>
      </c>
      <c r="D24">
        <v>0</v>
      </c>
      <c r="E24">
        <v>0</v>
      </c>
      <c r="F24">
        <v>0</v>
      </c>
      <c r="G24" s="8">
        <v>25000</v>
      </c>
      <c r="H24" s="175"/>
    </row>
    <row r="25" spans="1:8" ht="12.75">
      <c r="A25" s="7" t="s">
        <v>19</v>
      </c>
      <c r="B25">
        <v>0</v>
      </c>
      <c r="C25">
        <v>0</v>
      </c>
      <c r="D25">
        <v>0</v>
      </c>
      <c r="E25">
        <v>0</v>
      </c>
      <c r="F25" s="8">
        <v>48005</v>
      </c>
      <c r="G25" s="8">
        <v>50005</v>
      </c>
      <c r="H25" s="175"/>
    </row>
    <row r="26" spans="1:8" ht="12.75">
      <c r="A26" s="7" t="s">
        <v>4</v>
      </c>
      <c r="B26">
        <v>0</v>
      </c>
      <c r="C26">
        <v>0</v>
      </c>
      <c r="D26">
        <v>0</v>
      </c>
      <c r="E26">
        <v>0</v>
      </c>
      <c r="F26">
        <v>0</v>
      </c>
      <c r="G26" s="8">
        <v>208000</v>
      </c>
      <c r="H26" s="175"/>
    </row>
    <row r="27" spans="1:8" ht="12.75">
      <c r="A27" s="7" t="s">
        <v>20</v>
      </c>
      <c r="B27">
        <v>10</v>
      </c>
      <c r="C27" s="8">
        <v>10000</v>
      </c>
      <c r="D27" s="8">
        <v>2995</v>
      </c>
      <c r="E27">
        <v>887</v>
      </c>
      <c r="F27" s="8">
        <v>200510</v>
      </c>
      <c r="G27" s="8">
        <v>258010</v>
      </c>
      <c r="H27" s="175"/>
    </row>
    <row r="28" spans="1:8" ht="12.75">
      <c r="A28" s="7" t="s">
        <v>6</v>
      </c>
      <c r="B28">
        <v>0</v>
      </c>
      <c r="C28">
        <v>0</v>
      </c>
      <c r="D28">
        <v>0</v>
      </c>
      <c r="E28">
        <v>0</v>
      </c>
      <c r="F28">
        <v>0</v>
      </c>
      <c r="G28" s="8">
        <v>11000</v>
      </c>
      <c r="H28" s="175"/>
    </row>
    <row r="29" spans="1:8" ht="12.75">
      <c r="A29" s="7" t="s">
        <v>131</v>
      </c>
      <c r="B29">
        <v>0</v>
      </c>
      <c r="C29">
        <v>0</v>
      </c>
      <c r="D29">
        <v>0</v>
      </c>
      <c r="E29">
        <v>0</v>
      </c>
      <c r="F29">
        <v>0</v>
      </c>
      <c r="G29" s="8">
        <v>5000</v>
      </c>
      <c r="H29" s="175"/>
    </row>
    <row r="30" spans="1:8" ht="15">
      <c r="A30" s="7" t="s">
        <v>4</v>
      </c>
      <c r="B30" s="661">
        <v>0</v>
      </c>
      <c r="C30" s="661">
        <v>0</v>
      </c>
      <c r="D30" s="662">
        <v>0</v>
      </c>
      <c r="E30" s="661">
        <v>0</v>
      </c>
      <c r="F30" s="661">
        <v>0</v>
      </c>
      <c r="G30" s="661">
        <v>0</v>
      </c>
      <c r="H30" s="175"/>
    </row>
    <row r="31" spans="1:8" ht="12.75">
      <c r="A31" s="7" t="s">
        <v>132</v>
      </c>
      <c r="B31">
        <v>0</v>
      </c>
      <c r="C31">
        <v>0</v>
      </c>
      <c r="D31">
        <v>0</v>
      </c>
      <c r="E31">
        <v>0</v>
      </c>
      <c r="F31" s="8">
        <v>7000</v>
      </c>
      <c r="G31" s="8">
        <v>10000</v>
      </c>
      <c r="H31" s="175"/>
    </row>
    <row r="32" spans="1:8" ht="12.75">
      <c r="A32" s="7" t="s">
        <v>6</v>
      </c>
      <c r="B32">
        <v>0</v>
      </c>
      <c r="C32">
        <v>0</v>
      </c>
      <c r="D32">
        <v>0</v>
      </c>
      <c r="E32">
        <v>0</v>
      </c>
      <c r="F32">
        <v>0</v>
      </c>
      <c r="G32" s="8">
        <v>1000</v>
      </c>
      <c r="H32" s="175"/>
    </row>
    <row r="33" spans="1:8" ht="12.75">
      <c r="A33" s="7" t="s">
        <v>21</v>
      </c>
      <c r="B33">
        <v>152</v>
      </c>
      <c r="C33" s="8">
        <v>1390066</v>
      </c>
      <c r="D33" s="8">
        <v>98327</v>
      </c>
      <c r="E33" s="8">
        <v>29326</v>
      </c>
      <c r="F33" s="8">
        <v>4592201</v>
      </c>
      <c r="G33" s="8">
        <v>16872374</v>
      </c>
      <c r="H33" s="175"/>
    </row>
    <row r="34" spans="1:8" ht="12.75">
      <c r="A34" s="7" t="s">
        <v>4</v>
      </c>
      <c r="B34">
        <v>0</v>
      </c>
      <c r="C34">
        <v>0</v>
      </c>
      <c r="D34">
        <v>0</v>
      </c>
      <c r="E34">
        <v>0</v>
      </c>
      <c r="F34">
        <v>0</v>
      </c>
      <c r="G34" s="8">
        <v>1537359</v>
      </c>
      <c r="H34" s="175"/>
    </row>
    <row r="35" spans="1:8" ht="12.75">
      <c r="A35" s="7" t="s">
        <v>22</v>
      </c>
      <c r="B35">
        <v>343</v>
      </c>
      <c r="C35" s="8">
        <v>3793066</v>
      </c>
      <c r="D35" s="8">
        <v>108288</v>
      </c>
      <c r="E35" s="8">
        <v>32293</v>
      </c>
      <c r="F35" s="8">
        <v>7252403</v>
      </c>
      <c r="G35" s="8">
        <v>33322266</v>
      </c>
      <c r="H35" s="175"/>
    </row>
    <row r="36" spans="1:8" ht="12.75">
      <c r="A36" s="7" t="s">
        <v>6</v>
      </c>
      <c r="B36">
        <v>0</v>
      </c>
      <c r="C36">
        <v>0</v>
      </c>
      <c r="D36">
        <v>0</v>
      </c>
      <c r="E36">
        <v>0</v>
      </c>
      <c r="F36">
        <v>0</v>
      </c>
      <c r="G36" s="8">
        <v>1413532</v>
      </c>
      <c r="H36" s="175"/>
    </row>
    <row r="37" spans="1:8" ht="15">
      <c r="A37" s="7" t="s">
        <v>120</v>
      </c>
      <c r="B37" s="661">
        <v>0</v>
      </c>
      <c r="C37" s="661">
        <v>0</v>
      </c>
      <c r="D37" s="662">
        <v>0</v>
      </c>
      <c r="E37" s="661">
        <v>0</v>
      </c>
      <c r="F37" s="661">
        <v>0</v>
      </c>
      <c r="G37" s="661">
        <v>0</v>
      </c>
      <c r="H37" s="175"/>
    </row>
    <row r="38" spans="1:8" ht="15">
      <c r="A38" s="7" t="s">
        <v>121</v>
      </c>
      <c r="B38" s="661">
        <v>0</v>
      </c>
      <c r="C38" s="661">
        <v>0</v>
      </c>
      <c r="D38" s="662">
        <v>0</v>
      </c>
      <c r="E38" s="661">
        <v>0</v>
      </c>
      <c r="F38" s="661">
        <v>0</v>
      </c>
      <c r="G38" s="661">
        <v>0</v>
      </c>
      <c r="H38" s="175"/>
    </row>
    <row r="39" spans="1:8" ht="12.75">
      <c r="A39" s="7" t="s">
        <v>119</v>
      </c>
      <c r="B39">
        <v>0</v>
      </c>
      <c r="C39">
        <v>0</v>
      </c>
      <c r="D39">
        <v>0</v>
      </c>
      <c r="E39">
        <v>0</v>
      </c>
      <c r="F39" s="8">
        <v>333393</v>
      </c>
      <c r="G39" s="8">
        <v>376265</v>
      </c>
      <c r="H39" s="175"/>
    </row>
    <row r="40" spans="1:8" ht="12.75">
      <c r="A40" s="7" t="s">
        <v>23</v>
      </c>
      <c r="B40">
        <v>113</v>
      </c>
      <c r="C40" s="8">
        <v>162385</v>
      </c>
      <c r="D40" s="8">
        <v>26817253</v>
      </c>
      <c r="E40" s="8">
        <v>8022741</v>
      </c>
      <c r="F40" s="8">
        <v>3101138</v>
      </c>
      <c r="G40" s="8">
        <v>3201458</v>
      </c>
      <c r="H40" s="175"/>
    </row>
    <row r="41" spans="1:8" ht="12.75">
      <c r="A41" s="7" t="s">
        <v>24</v>
      </c>
      <c r="B41" s="8">
        <v>5637</v>
      </c>
      <c r="C41" s="8">
        <v>5386507</v>
      </c>
      <c r="D41" s="8">
        <v>895624656</v>
      </c>
      <c r="E41" s="8">
        <v>267491237</v>
      </c>
      <c r="F41">
        <v>0</v>
      </c>
      <c r="G41" s="8">
        <v>59800341</v>
      </c>
      <c r="H41" s="175"/>
    </row>
    <row r="42" spans="1:8" ht="15">
      <c r="A42" s="7" t="s">
        <v>25</v>
      </c>
      <c r="B42" s="661">
        <v>0</v>
      </c>
      <c r="C42" s="661">
        <v>0</v>
      </c>
      <c r="D42" s="662">
        <v>0</v>
      </c>
      <c r="E42" s="661">
        <v>0</v>
      </c>
      <c r="F42" s="661">
        <v>0</v>
      </c>
      <c r="G42" s="661">
        <v>0</v>
      </c>
      <c r="H42" s="175"/>
    </row>
    <row r="43" spans="1:8" ht="15">
      <c r="A43" s="7" t="s">
        <v>26</v>
      </c>
      <c r="B43" s="661">
        <v>0</v>
      </c>
      <c r="C43" s="661">
        <v>0</v>
      </c>
      <c r="D43" s="662">
        <v>0</v>
      </c>
      <c r="E43" s="661">
        <v>0</v>
      </c>
      <c r="F43" s="661">
        <v>0</v>
      </c>
      <c r="G43" s="661">
        <v>0</v>
      </c>
      <c r="H43" s="175"/>
    </row>
    <row r="44" spans="1:8" ht="12.75">
      <c r="A44" s="7" t="s">
        <v>27</v>
      </c>
      <c r="B44">
        <v>3</v>
      </c>
      <c r="C44">
        <v>70</v>
      </c>
      <c r="D44" s="8">
        <v>11685</v>
      </c>
      <c r="E44" s="8">
        <v>3479</v>
      </c>
      <c r="F44" s="8">
        <v>582895</v>
      </c>
      <c r="G44" s="8">
        <v>189699</v>
      </c>
      <c r="H44" s="175"/>
    </row>
    <row r="45" spans="1:8" ht="15">
      <c r="A45" s="7" t="s">
        <v>28</v>
      </c>
      <c r="B45" s="661">
        <v>0</v>
      </c>
      <c r="C45" s="661">
        <v>0</v>
      </c>
      <c r="D45" s="662">
        <v>0</v>
      </c>
      <c r="E45" s="661">
        <v>0</v>
      </c>
      <c r="F45" s="661">
        <v>0</v>
      </c>
      <c r="G45" s="661">
        <v>0</v>
      </c>
      <c r="H45" s="175"/>
    </row>
    <row r="46" spans="1:8" ht="12.75">
      <c r="A46" s="7" t="s">
        <v>29</v>
      </c>
      <c r="B46">
        <v>274</v>
      </c>
      <c r="C46" s="8">
        <v>39720</v>
      </c>
      <c r="D46" s="8">
        <v>4103046</v>
      </c>
      <c r="E46" s="8">
        <v>1214502</v>
      </c>
      <c r="F46" s="8">
        <v>109013</v>
      </c>
      <c r="G46" s="8">
        <v>332245</v>
      </c>
      <c r="H46" s="175"/>
    </row>
    <row r="47" spans="1:8" ht="15">
      <c r="A47" s="3" t="s">
        <v>30</v>
      </c>
      <c r="B47" s="3">
        <f aca="true" t="shared" si="1" ref="B47:G47">SUM(B18:B46)</f>
        <v>845725</v>
      </c>
      <c r="C47" s="3">
        <f t="shared" si="1"/>
        <v>40641969</v>
      </c>
      <c r="D47" s="3">
        <f t="shared" si="1"/>
        <v>3399841020</v>
      </c>
      <c r="E47" s="3">
        <f t="shared" si="1"/>
        <v>1008921654</v>
      </c>
      <c r="F47" s="3">
        <f t="shared" si="1"/>
        <v>37380359</v>
      </c>
      <c r="G47" s="3">
        <f t="shared" si="1"/>
        <v>421393831</v>
      </c>
      <c r="H47" s="662"/>
    </row>
    <row r="48" spans="1:8" ht="12.75">
      <c r="A48" s="7" t="s">
        <v>31</v>
      </c>
      <c r="B48" s="8">
        <v>542064</v>
      </c>
      <c r="C48" s="8">
        <v>5502370</v>
      </c>
      <c r="D48" s="8">
        <v>931699014</v>
      </c>
      <c r="E48" s="8">
        <v>276663441</v>
      </c>
      <c r="F48" s="8">
        <v>956907</v>
      </c>
      <c r="G48" s="8">
        <v>71281293</v>
      </c>
      <c r="H48" s="175"/>
    </row>
    <row r="49" spans="1:8" ht="12.75">
      <c r="A49" s="7" t="s">
        <v>32</v>
      </c>
      <c r="B49" s="8">
        <v>1019</v>
      </c>
      <c r="C49" s="8">
        <v>256645</v>
      </c>
      <c r="D49" s="8">
        <v>557430</v>
      </c>
      <c r="E49" s="8">
        <v>166164</v>
      </c>
      <c r="F49" s="8">
        <v>476884</v>
      </c>
      <c r="G49" s="8">
        <v>3851020</v>
      </c>
      <c r="H49" s="175"/>
    </row>
    <row r="50" spans="1:8" ht="12.75">
      <c r="A50" s="7" t="s">
        <v>33</v>
      </c>
      <c r="B50">
        <v>192</v>
      </c>
      <c r="C50" s="8">
        <v>45105</v>
      </c>
      <c r="D50" s="8">
        <v>7175614</v>
      </c>
      <c r="E50" s="8">
        <v>2088241</v>
      </c>
      <c r="F50">
        <v>0</v>
      </c>
      <c r="G50" s="8">
        <v>436299</v>
      </c>
      <c r="H50" s="175"/>
    </row>
    <row r="51" spans="1:8" ht="12.75">
      <c r="A51" s="7" t="s">
        <v>34</v>
      </c>
      <c r="B51">
        <v>581</v>
      </c>
      <c r="C51" s="8">
        <v>230735</v>
      </c>
      <c r="D51" s="8">
        <v>983769</v>
      </c>
      <c r="E51" s="8">
        <v>298012</v>
      </c>
      <c r="F51" s="8">
        <v>341583</v>
      </c>
      <c r="G51" s="8">
        <v>3727180</v>
      </c>
      <c r="H51" s="175"/>
    </row>
    <row r="52" spans="1:8" ht="12.75">
      <c r="A52" s="7" t="s">
        <v>35</v>
      </c>
      <c r="B52">
        <v>40</v>
      </c>
      <c r="C52" s="8">
        <v>2046</v>
      </c>
      <c r="D52" s="8">
        <v>359550</v>
      </c>
      <c r="E52" s="8">
        <v>104636</v>
      </c>
      <c r="F52">
        <v>0</v>
      </c>
      <c r="G52" s="8">
        <v>458845</v>
      </c>
      <c r="H52" s="175"/>
    </row>
    <row r="53" spans="1:8" ht="12.75">
      <c r="A53" s="7" t="s">
        <v>123</v>
      </c>
      <c r="B53">
        <v>0</v>
      </c>
      <c r="C53">
        <v>0</v>
      </c>
      <c r="D53">
        <v>0</v>
      </c>
      <c r="E53">
        <v>0</v>
      </c>
      <c r="F53">
        <v>0</v>
      </c>
      <c r="G53" s="8">
        <v>5580</v>
      </c>
      <c r="H53" s="175"/>
    </row>
    <row r="54" spans="1:8" ht="12.75">
      <c r="A54" s="7" t="s">
        <v>36</v>
      </c>
      <c r="B54">
        <v>0</v>
      </c>
      <c r="C54">
        <v>0</v>
      </c>
      <c r="D54">
        <v>0</v>
      </c>
      <c r="E54">
        <v>0</v>
      </c>
      <c r="F54">
        <v>0</v>
      </c>
      <c r="G54" s="8">
        <v>17200</v>
      </c>
      <c r="H54" s="175"/>
    </row>
    <row r="55" spans="1:8" ht="12.75">
      <c r="A55" s="7" t="s">
        <v>37</v>
      </c>
      <c r="B55">
        <v>0</v>
      </c>
      <c r="C55">
        <v>0</v>
      </c>
      <c r="D55">
        <v>0</v>
      </c>
      <c r="E55">
        <v>0</v>
      </c>
      <c r="F55">
        <v>0</v>
      </c>
      <c r="G55" s="8">
        <v>4700</v>
      </c>
      <c r="H55" s="175"/>
    </row>
    <row r="56" spans="1:8" ht="12.75">
      <c r="A56" s="7" t="s">
        <v>38</v>
      </c>
      <c r="B56" s="8">
        <v>2543</v>
      </c>
      <c r="C56" s="8">
        <v>474225</v>
      </c>
      <c r="D56" s="8">
        <v>79893804</v>
      </c>
      <c r="E56" s="8">
        <v>23835026</v>
      </c>
      <c r="F56">
        <v>0</v>
      </c>
      <c r="G56" s="8">
        <v>4966735</v>
      </c>
      <c r="H56" s="175"/>
    </row>
    <row r="57" spans="1:8" ht="12.75">
      <c r="A57" s="7" t="s">
        <v>39</v>
      </c>
      <c r="B57">
        <v>338</v>
      </c>
      <c r="C57" s="8">
        <v>33725</v>
      </c>
      <c r="D57" s="8">
        <v>5866173</v>
      </c>
      <c r="E57" s="8">
        <v>1780157</v>
      </c>
      <c r="F57" s="8">
        <v>18532</v>
      </c>
      <c r="G57" s="8">
        <v>426920</v>
      </c>
      <c r="H57" s="175"/>
    </row>
    <row r="58" spans="1:8" ht="12.75">
      <c r="A58" s="7" t="s">
        <v>40</v>
      </c>
      <c r="B58">
        <v>111</v>
      </c>
      <c r="C58" s="8">
        <v>4421</v>
      </c>
      <c r="D58" s="8">
        <v>636663</v>
      </c>
      <c r="E58" s="8">
        <v>191056</v>
      </c>
      <c r="F58" s="8">
        <v>1588</v>
      </c>
      <c r="G58" s="8">
        <v>33087</v>
      </c>
      <c r="H58" s="175"/>
    </row>
    <row r="59" spans="1:8" ht="12.75">
      <c r="A59" s="7" t="s">
        <v>41</v>
      </c>
      <c r="B59">
        <v>94</v>
      </c>
      <c r="C59">
        <v>0</v>
      </c>
      <c r="D59" s="8">
        <v>567837</v>
      </c>
      <c r="E59" s="8">
        <v>169000</v>
      </c>
      <c r="F59">
        <v>0</v>
      </c>
      <c r="G59">
        <v>0</v>
      </c>
      <c r="H59" s="175"/>
    </row>
    <row r="60" spans="1:8" ht="12.75">
      <c r="A60" s="7" t="s">
        <v>7</v>
      </c>
      <c r="B60" s="8">
        <v>3297</v>
      </c>
      <c r="C60" s="8">
        <v>1416650</v>
      </c>
      <c r="D60" s="8">
        <v>234150907</v>
      </c>
      <c r="E60" s="8">
        <v>71248066</v>
      </c>
      <c r="F60">
        <v>0</v>
      </c>
      <c r="G60" s="8">
        <v>17155690</v>
      </c>
      <c r="H60" s="175"/>
    </row>
    <row r="61" spans="1:8" ht="12.75">
      <c r="A61" s="7" t="s">
        <v>42</v>
      </c>
      <c r="B61">
        <v>48</v>
      </c>
      <c r="C61" s="8">
        <v>2507</v>
      </c>
      <c r="D61" s="8">
        <v>357395</v>
      </c>
      <c r="E61" s="8">
        <v>108609</v>
      </c>
      <c r="F61">
        <v>709</v>
      </c>
      <c r="G61" s="8">
        <v>29487</v>
      </c>
      <c r="H61" s="175"/>
    </row>
    <row r="62" spans="1:8" ht="12.75">
      <c r="A62" s="7" t="s">
        <v>43</v>
      </c>
      <c r="B62">
        <v>111</v>
      </c>
      <c r="C62" s="8">
        <v>4094</v>
      </c>
      <c r="D62" s="8">
        <v>589919</v>
      </c>
      <c r="E62" s="8">
        <v>178439</v>
      </c>
      <c r="F62" s="8">
        <v>2107</v>
      </c>
      <c r="G62" s="8">
        <v>48949</v>
      </c>
      <c r="H62" s="175"/>
    </row>
    <row r="63" spans="1:8" ht="12.75">
      <c r="A63" s="7" t="s">
        <v>44</v>
      </c>
      <c r="B63">
        <v>82</v>
      </c>
      <c r="C63" s="8">
        <v>2558</v>
      </c>
      <c r="D63" s="8">
        <v>386632</v>
      </c>
      <c r="E63" s="8">
        <v>115506</v>
      </c>
      <c r="F63">
        <v>577</v>
      </c>
      <c r="G63" s="8">
        <v>21659</v>
      </c>
      <c r="H63" s="175"/>
    </row>
    <row r="64" spans="1:8" ht="12.75">
      <c r="A64" s="7" t="s">
        <v>45</v>
      </c>
      <c r="B64">
        <v>47</v>
      </c>
      <c r="C64">
        <v>831</v>
      </c>
      <c r="D64" s="8">
        <v>100092</v>
      </c>
      <c r="E64" s="8">
        <v>30332</v>
      </c>
      <c r="F64">
        <v>277</v>
      </c>
      <c r="G64" s="8">
        <v>34173</v>
      </c>
      <c r="H64" s="175"/>
    </row>
    <row r="65" spans="1:8" ht="12.75">
      <c r="A65" s="7" t="s">
        <v>46</v>
      </c>
      <c r="B65">
        <v>43</v>
      </c>
      <c r="C65" s="8">
        <v>1524</v>
      </c>
      <c r="D65" s="8">
        <v>109811</v>
      </c>
      <c r="E65" s="8">
        <v>32712</v>
      </c>
      <c r="F65" s="8">
        <v>1137</v>
      </c>
      <c r="G65" s="8">
        <v>12640</v>
      </c>
      <c r="H65" s="175"/>
    </row>
    <row r="66" spans="1:8" ht="12.75">
      <c r="A66" s="7" t="s">
        <v>47</v>
      </c>
      <c r="B66">
        <v>19</v>
      </c>
      <c r="C66">
        <v>753</v>
      </c>
      <c r="D66" s="8">
        <v>96174</v>
      </c>
      <c r="E66" s="8">
        <v>28624</v>
      </c>
      <c r="F66">
        <v>981</v>
      </c>
      <c r="G66" s="8">
        <v>18196</v>
      </c>
      <c r="H66" s="175"/>
    </row>
    <row r="67" spans="1:8" ht="12.75">
      <c r="A67" s="7" t="s">
        <v>48</v>
      </c>
      <c r="B67">
        <v>20</v>
      </c>
      <c r="C67">
        <v>654</v>
      </c>
      <c r="D67" s="8">
        <v>107346</v>
      </c>
      <c r="E67" s="8">
        <v>32280</v>
      </c>
      <c r="F67">
        <v>398</v>
      </c>
      <c r="G67" s="8">
        <v>14117</v>
      </c>
      <c r="H67" s="175"/>
    </row>
    <row r="68" spans="1:8" ht="12.75">
      <c r="A68" s="7" t="s">
        <v>49</v>
      </c>
      <c r="B68">
        <v>22</v>
      </c>
      <c r="C68">
        <v>372</v>
      </c>
      <c r="D68" s="8">
        <v>65168</v>
      </c>
      <c r="E68" s="8">
        <v>19529</v>
      </c>
      <c r="F68">
        <v>77</v>
      </c>
      <c r="G68" s="8">
        <v>3613</v>
      </c>
      <c r="H68" s="175"/>
    </row>
    <row r="69" spans="1:8" ht="12.75">
      <c r="A69" s="7" t="s">
        <v>50</v>
      </c>
      <c r="B69">
        <v>17</v>
      </c>
      <c r="C69">
        <v>126</v>
      </c>
      <c r="D69" s="8">
        <v>10900</v>
      </c>
      <c r="E69" s="8">
        <v>3231</v>
      </c>
      <c r="F69">
        <v>50</v>
      </c>
      <c r="G69" s="8">
        <v>6816</v>
      </c>
      <c r="H69" s="175"/>
    </row>
    <row r="70" spans="1:8" ht="12.75">
      <c r="A70" s="7" t="s">
        <v>51</v>
      </c>
      <c r="B70">
        <v>0</v>
      </c>
      <c r="C70">
        <v>0</v>
      </c>
      <c r="D70" s="8">
        <v>0</v>
      </c>
      <c r="E70" s="8">
        <v>0</v>
      </c>
      <c r="F70">
        <v>0</v>
      </c>
      <c r="G70" s="8">
        <v>0</v>
      </c>
      <c r="H70" s="175"/>
    </row>
    <row r="71" spans="1:8" ht="12.75">
      <c r="A71" s="3" t="s">
        <v>52</v>
      </c>
      <c r="B71" s="3">
        <f aca="true" t="shared" si="2" ref="B71:G71">SUM(B48:B70)</f>
        <v>550688</v>
      </c>
      <c r="C71" s="3">
        <f t="shared" si="2"/>
        <v>7979341</v>
      </c>
      <c r="D71" s="3">
        <f t="shared" si="2"/>
        <v>1263714198</v>
      </c>
      <c r="E71" s="3">
        <f t="shared" si="2"/>
        <v>377093061</v>
      </c>
      <c r="F71" s="3">
        <f t="shared" si="2"/>
        <v>1801807</v>
      </c>
      <c r="G71" s="3">
        <f t="shared" si="2"/>
        <v>102554199</v>
      </c>
      <c r="H71" s="175"/>
    </row>
    <row r="72" spans="1:8" ht="12.75">
      <c r="A72" s="7" t="s">
        <v>53</v>
      </c>
      <c r="B72">
        <v>79</v>
      </c>
      <c r="C72" s="8">
        <v>1599</v>
      </c>
      <c r="D72" s="8">
        <v>675668</v>
      </c>
      <c r="E72" s="8">
        <v>198041</v>
      </c>
      <c r="F72" s="8">
        <v>1768</v>
      </c>
      <c r="G72" s="8">
        <v>16189</v>
      </c>
      <c r="H72" s="175"/>
    </row>
    <row r="73" spans="1:8" ht="12.75">
      <c r="A73" s="176" t="s">
        <v>54</v>
      </c>
      <c r="B73" s="3">
        <f aca="true" t="shared" si="3" ref="B73:G73">SUM(B72)</f>
        <v>79</v>
      </c>
      <c r="C73" s="3">
        <f t="shared" si="3"/>
        <v>1599</v>
      </c>
      <c r="D73" s="3">
        <f t="shared" si="3"/>
        <v>675668</v>
      </c>
      <c r="E73" s="3">
        <f t="shared" si="3"/>
        <v>198041</v>
      </c>
      <c r="F73" s="3">
        <f t="shared" si="3"/>
        <v>1768</v>
      </c>
      <c r="G73" s="3">
        <f t="shared" si="3"/>
        <v>16189</v>
      </c>
      <c r="H73" s="175"/>
    </row>
    <row r="74" spans="1:8" ht="12.75">
      <c r="A74" s="7" t="s">
        <v>55</v>
      </c>
      <c r="B74" s="8">
        <v>4626</v>
      </c>
      <c r="C74" s="8">
        <v>18331</v>
      </c>
      <c r="D74" s="8">
        <v>900904</v>
      </c>
      <c r="E74" s="8">
        <v>268450</v>
      </c>
      <c r="F74" s="8">
        <v>3721</v>
      </c>
      <c r="G74" s="8">
        <v>429292</v>
      </c>
      <c r="H74" s="175"/>
    </row>
    <row r="75" spans="1:8" ht="12.75">
      <c r="A75" s="7" t="s">
        <v>56</v>
      </c>
      <c r="B75">
        <v>90</v>
      </c>
      <c r="C75" s="8">
        <v>4637</v>
      </c>
      <c r="D75" s="8">
        <v>1465</v>
      </c>
      <c r="E75">
        <v>441</v>
      </c>
      <c r="F75" s="8">
        <v>4362</v>
      </c>
      <c r="G75" s="8">
        <v>78496</v>
      </c>
      <c r="H75" s="175"/>
    </row>
    <row r="76" spans="1:8" ht="12.75">
      <c r="A76" s="7" t="s">
        <v>57</v>
      </c>
      <c r="B76">
        <v>4</v>
      </c>
      <c r="C76">
        <v>142</v>
      </c>
      <c r="D76" s="8">
        <v>6958</v>
      </c>
      <c r="E76" s="8">
        <v>2142</v>
      </c>
      <c r="F76">
        <v>0</v>
      </c>
      <c r="G76" s="8">
        <v>4594</v>
      </c>
      <c r="H76" s="175"/>
    </row>
    <row r="77" spans="1:8" ht="12.75">
      <c r="A77" s="7" t="s">
        <v>58</v>
      </c>
      <c r="B77">
        <v>82</v>
      </c>
      <c r="C77" s="8">
        <v>2644</v>
      </c>
      <c r="D77" s="8">
        <v>1260</v>
      </c>
      <c r="E77">
        <v>375</v>
      </c>
      <c r="F77" s="8">
        <v>3381</v>
      </c>
      <c r="G77" s="8">
        <v>79885</v>
      </c>
      <c r="H77" s="175"/>
    </row>
    <row r="78" spans="1:8" ht="12.75">
      <c r="A78" s="7" t="s">
        <v>122</v>
      </c>
      <c r="B78">
        <v>33</v>
      </c>
      <c r="C78">
        <v>812</v>
      </c>
      <c r="D78" s="8">
        <v>40972</v>
      </c>
      <c r="E78" s="8">
        <v>12473</v>
      </c>
      <c r="F78">
        <v>0</v>
      </c>
      <c r="G78" s="8">
        <v>12370</v>
      </c>
      <c r="H78" s="175"/>
    </row>
    <row r="79" spans="1:8" ht="12.75">
      <c r="A79" s="7" t="s">
        <v>127</v>
      </c>
      <c r="B79" s="8">
        <v>4219</v>
      </c>
      <c r="C79" s="8">
        <v>7787</v>
      </c>
      <c r="D79" s="8">
        <v>445835</v>
      </c>
      <c r="E79" s="8">
        <v>132937</v>
      </c>
      <c r="F79" s="8">
        <v>6541</v>
      </c>
      <c r="G79" s="8">
        <v>125904</v>
      </c>
      <c r="H79" s="175"/>
    </row>
    <row r="80" spans="1:8" ht="12.75">
      <c r="A80" s="7" t="s">
        <v>7</v>
      </c>
      <c r="B80">
        <v>5</v>
      </c>
      <c r="C80">
        <v>16</v>
      </c>
      <c r="D80">
        <v>968</v>
      </c>
      <c r="E80">
        <v>283</v>
      </c>
      <c r="F80">
        <v>0</v>
      </c>
      <c r="G80" s="8">
        <v>9898</v>
      </c>
      <c r="H80" s="175"/>
    </row>
    <row r="81" spans="1:8" ht="12.75">
      <c r="A81" s="7" t="s">
        <v>59</v>
      </c>
      <c r="B81">
        <v>0</v>
      </c>
      <c r="C81">
        <v>0</v>
      </c>
      <c r="D81">
        <v>0</v>
      </c>
      <c r="E81">
        <v>0</v>
      </c>
      <c r="F81">
        <v>22</v>
      </c>
      <c r="G81">
        <v>286</v>
      </c>
      <c r="H81" s="175"/>
    </row>
    <row r="82" spans="1:8" ht="12.75">
      <c r="A82" s="7" t="s">
        <v>57</v>
      </c>
      <c r="B82">
        <v>0</v>
      </c>
      <c r="C82">
        <v>0</v>
      </c>
      <c r="D82">
        <v>0</v>
      </c>
      <c r="E82">
        <v>0</v>
      </c>
      <c r="F82">
        <v>0</v>
      </c>
      <c r="G82">
        <v>7</v>
      </c>
      <c r="H82" s="175"/>
    </row>
    <row r="83" spans="1:8" ht="12.75">
      <c r="A83" s="7" t="s">
        <v>60</v>
      </c>
      <c r="B83">
        <v>0</v>
      </c>
      <c r="C83">
        <v>0</v>
      </c>
      <c r="D83">
        <v>0</v>
      </c>
      <c r="E83">
        <v>0</v>
      </c>
      <c r="F83">
        <v>79</v>
      </c>
      <c r="G83">
        <v>443</v>
      </c>
      <c r="H83" s="175"/>
    </row>
    <row r="84" spans="1:8" ht="12.75">
      <c r="A84" s="7" t="s">
        <v>122</v>
      </c>
      <c r="B84">
        <v>0</v>
      </c>
      <c r="C84">
        <v>0</v>
      </c>
      <c r="D84">
        <v>0</v>
      </c>
      <c r="E84">
        <v>0</v>
      </c>
      <c r="F84">
        <v>0</v>
      </c>
      <c r="G84">
        <v>316</v>
      </c>
      <c r="H84" s="175"/>
    </row>
    <row r="85" spans="1:8" ht="12.75">
      <c r="A85" s="7" t="s">
        <v>128</v>
      </c>
      <c r="B85">
        <v>0</v>
      </c>
      <c r="C85">
        <v>0</v>
      </c>
      <c r="D85">
        <v>0</v>
      </c>
      <c r="E85">
        <v>0</v>
      </c>
      <c r="F85">
        <v>0</v>
      </c>
      <c r="G85" s="8">
        <v>1497</v>
      </c>
      <c r="H85" s="175"/>
    </row>
    <row r="86" spans="1:8" ht="15">
      <c r="A86" s="7" t="s">
        <v>7</v>
      </c>
      <c r="B86" s="291">
        <v>0</v>
      </c>
      <c r="C86" s="291">
        <v>0</v>
      </c>
      <c r="D86" s="291">
        <v>0</v>
      </c>
      <c r="E86" s="291">
        <v>0</v>
      </c>
      <c r="F86" s="291">
        <v>0</v>
      </c>
      <c r="G86" s="291">
        <v>0</v>
      </c>
      <c r="H86" s="175"/>
    </row>
    <row r="87" spans="1:8" ht="12.75">
      <c r="A87" s="7" t="s">
        <v>61</v>
      </c>
      <c r="B87" s="8">
        <v>11519</v>
      </c>
      <c r="C87" s="8">
        <v>40903</v>
      </c>
      <c r="D87" s="8">
        <v>689002</v>
      </c>
      <c r="E87" s="8">
        <v>205135</v>
      </c>
      <c r="F87" s="8">
        <v>25736</v>
      </c>
      <c r="G87" s="8">
        <v>741933</v>
      </c>
      <c r="H87" s="175"/>
    </row>
    <row r="88" spans="1:8" ht="12.75">
      <c r="A88" s="7" t="s">
        <v>134</v>
      </c>
      <c r="B88">
        <v>0</v>
      </c>
      <c r="C88">
        <v>0</v>
      </c>
      <c r="D88">
        <v>0</v>
      </c>
      <c r="E88">
        <v>0</v>
      </c>
      <c r="F88">
        <v>0</v>
      </c>
      <c r="G88">
        <v>422</v>
      </c>
      <c r="H88" s="175"/>
    </row>
    <row r="89" spans="1:8" ht="12.75">
      <c r="A89" s="7" t="s">
        <v>62</v>
      </c>
      <c r="B89">
        <v>58</v>
      </c>
      <c r="C89" s="8">
        <v>7653</v>
      </c>
      <c r="D89" s="8">
        <v>2871</v>
      </c>
      <c r="E89">
        <v>862</v>
      </c>
      <c r="F89" s="8">
        <v>16468</v>
      </c>
      <c r="G89" s="8">
        <v>112827</v>
      </c>
      <c r="H89" s="175"/>
    </row>
    <row r="90" spans="1:8" ht="12.75">
      <c r="A90" s="7" t="s">
        <v>57</v>
      </c>
      <c r="B90">
        <v>0</v>
      </c>
      <c r="C90">
        <v>0</v>
      </c>
      <c r="D90">
        <v>0</v>
      </c>
      <c r="E90">
        <v>0</v>
      </c>
      <c r="F90">
        <v>0</v>
      </c>
      <c r="G90" s="8">
        <v>19474</v>
      </c>
      <c r="H90" s="175"/>
    </row>
    <row r="91" spans="1:8" ht="12.75">
      <c r="A91" s="7" t="s">
        <v>63</v>
      </c>
      <c r="B91">
        <v>64</v>
      </c>
      <c r="C91" s="8">
        <v>6270</v>
      </c>
      <c r="D91" s="8">
        <v>2866</v>
      </c>
      <c r="E91">
        <v>851</v>
      </c>
      <c r="F91" s="8">
        <v>18910</v>
      </c>
      <c r="G91" s="8">
        <v>103801</v>
      </c>
      <c r="H91" s="175"/>
    </row>
    <row r="92" spans="1:8" ht="12.75">
      <c r="A92" s="7" t="s">
        <v>133</v>
      </c>
      <c r="B92">
        <v>2</v>
      </c>
      <c r="C92">
        <v>95</v>
      </c>
      <c r="D92" s="8">
        <v>1830</v>
      </c>
      <c r="E92">
        <v>552</v>
      </c>
      <c r="F92">
        <v>0</v>
      </c>
      <c r="G92" s="8">
        <v>6180</v>
      </c>
      <c r="H92" s="175"/>
    </row>
    <row r="93" spans="1:8" ht="15">
      <c r="A93" s="7" t="s">
        <v>64</v>
      </c>
      <c r="B93" s="661">
        <v>0</v>
      </c>
      <c r="C93" s="661">
        <v>0</v>
      </c>
      <c r="D93" s="662">
        <v>0</v>
      </c>
      <c r="E93" s="661">
        <v>0</v>
      </c>
      <c r="F93" s="661">
        <v>0</v>
      </c>
      <c r="G93" s="661">
        <v>0</v>
      </c>
      <c r="H93" s="175"/>
    </row>
    <row r="94" spans="1:8" ht="12.75">
      <c r="A94" s="7" t="s">
        <v>63</v>
      </c>
      <c r="B94">
        <v>0</v>
      </c>
      <c r="C94">
        <v>0</v>
      </c>
      <c r="D94">
        <v>0</v>
      </c>
      <c r="E94">
        <v>0</v>
      </c>
      <c r="F94">
        <v>45</v>
      </c>
      <c r="G94">
        <v>399</v>
      </c>
      <c r="H94" s="175"/>
    </row>
    <row r="95" spans="1:8" ht="15">
      <c r="A95" s="7" t="s">
        <v>122</v>
      </c>
      <c r="B95" s="661">
        <v>0</v>
      </c>
      <c r="C95" s="661">
        <v>0</v>
      </c>
      <c r="D95" s="662">
        <v>0</v>
      </c>
      <c r="E95" s="661">
        <v>0</v>
      </c>
      <c r="F95" s="661">
        <v>0</v>
      </c>
      <c r="G95" s="661">
        <v>0</v>
      </c>
      <c r="H95" s="175"/>
    </row>
    <row r="96" spans="1:8" ht="12.75">
      <c r="A96" s="7" t="s">
        <v>65</v>
      </c>
      <c r="B96">
        <v>678</v>
      </c>
      <c r="C96" s="8">
        <v>4679</v>
      </c>
      <c r="D96" s="8">
        <v>159576</v>
      </c>
      <c r="E96" s="8">
        <v>47803</v>
      </c>
      <c r="F96" s="8">
        <v>1764</v>
      </c>
      <c r="G96" s="8">
        <v>84272</v>
      </c>
      <c r="H96" s="175"/>
    </row>
    <row r="97" spans="1:8" ht="12.75">
      <c r="A97" s="7" t="s">
        <v>66</v>
      </c>
      <c r="B97">
        <v>98</v>
      </c>
      <c r="C97">
        <v>900</v>
      </c>
      <c r="D97" s="8">
        <v>49442</v>
      </c>
      <c r="E97" s="8">
        <v>14676</v>
      </c>
      <c r="F97" s="8">
        <v>3572</v>
      </c>
      <c r="G97" s="8">
        <v>25524</v>
      </c>
      <c r="H97" s="175"/>
    </row>
    <row r="98" spans="1:8" ht="15">
      <c r="A98" s="7" t="s">
        <v>134</v>
      </c>
      <c r="B98" s="661">
        <v>0</v>
      </c>
      <c r="C98" s="661">
        <v>0</v>
      </c>
      <c r="D98" s="662">
        <v>0</v>
      </c>
      <c r="E98" s="661">
        <v>0</v>
      </c>
      <c r="F98" s="661">
        <v>0</v>
      </c>
      <c r="G98" s="661">
        <v>0</v>
      </c>
      <c r="H98" s="175"/>
    </row>
    <row r="99" spans="1:8" ht="15">
      <c r="A99" s="7" t="s">
        <v>59</v>
      </c>
      <c r="B99" s="661">
        <v>0</v>
      </c>
      <c r="C99" s="661">
        <v>0</v>
      </c>
      <c r="D99" s="662">
        <v>0</v>
      </c>
      <c r="E99" s="661">
        <v>0</v>
      </c>
      <c r="F99" s="661">
        <v>0</v>
      </c>
      <c r="G99" s="661">
        <v>0</v>
      </c>
      <c r="H99" s="175"/>
    </row>
    <row r="100" spans="1:8" ht="12.75">
      <c r="A100" s="7" t="s">
        <v>67</v>
      </c>
      <c r="B100">
        <v>0</v>
      </c>
      <c r="C100">
        <v>0</v>
      </c>
      <c r="D100">
        <v>0</v>
      </c>
      <c r="E100">
        <v>0</v>
      </c>
      <c r="F100">
        <v>0</v>
      </c>
      <c r="G100" s="8">
        <v>4216</v>
      </c>
      <c r="H100" s="175"/>
    </row>
    <row r="101" spans="1:8" ht="12.75">
      <c r="A101" s="7" t="s">
        <v>68</v>
      </c>
      <c r="B101">
        <v>231</v>
      </c>
      <c r="C101">
        <v>584</v>
      </c>
      <c r="D101" s="8">
        <v>18097</v>
      </c>
      <c r="E101" s="8">
        <v>5361</v>
      </c>
      <c r="F101">
        <v>0</v>
      </c>
      <c r="G101" s="8">
        <v>7253</v>
      </c>
      <c r="H101" s="175"/>
    </row>
    <row r="102" spans="1:8" ht="12.75">
      <c r="A102" s="7" t="s">
        <v>69</v>
      </c>
      <c r="B102">
        <v>0</v>
      </c>
      <c r="C102">
        <v>0</v>
      </c>
      <c r="D102">
        <v>0</v>
      </c>
      <c r="E102">
        <v>0</v>
      </c>
      <c r="F102">
        <v>46</v>
      </c>
      <c r="G102">
        <v>790</v>
      </c>
      <c r="H102" s="175"/>
    </row>
    <row r="103" spans="1:8" ht="12.75">
      <c r="A103" s="7" t="s">
        <v>57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404</v>
      </c>
      <c r="H103" s="175"/>
    </row>
    <row r="104" spans="1:8" ht="12.75">
      <c r="A104" s="7" t="s">
        <v>70</v>
      </c>
      <c r="B104">
        <v>0</v>
      </c>
      <c r="C104">
        <v>0</v>
      </c>
      <c r="D104">
        <v>0</v>
      </c>
      <c r="E104">
        <v>0</v>
      </c>
      <c r="F104">
        <v>46</v>
      </c>
      <c r="G104">
        <v>790</v>
      </c>
      <c r="H104" s="175"/>
    </row>
    <row r="105" spans="1:8" ht="12.75">
      <c r="A105" s="7" t="s">
        <v>122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340</v>
      </c>
      <c r="H105" s="175"/>
    </row>
    <row r="106" spans="1:8" ht="15">
      <c r="A106" s="7" t="s">
        <v>124</v>
      </c>
      <c r="B106" s="661">
        <v>0</v>
      </c>
      <c r="C106" s="661">
        <v>0</v>
      </c>
      <c r="D106" s="662">
        <v>0</v>
      </c>
      <c r="E106" s="661">
        <v>0</v>
      </c>
      <c r="F106" s="661">
        <v>0</v>
      </c>
      <c r="G106" s="661">
        <v>0</v>
      </c>
      <c r="H106" s="175"/>
    </row>
    <row r="107" spans="1:8" ht="12.75">
      <c r="A107" s="3" t="s">
        <v>71</v>
      </c>
      <c r="B107" s="3">
        <f aca="true" t="shared" si="4" ref="B107:G107">SUM(B74:B106)</f>
        <v>21709</v>
      </c>
      <c r="C107" s="3">
        <f t="shared" si="4"/>
        <v>95453</v>
      </c>
      <c r="D107" s="3">
        <f t="shared" si="4"/>
        <v>2322046</v>
      </c>
      <c r="E107" s="3">
        <f t="shared" si="4"/>
        <v>692341</v>
      </c>
      <c r="F107" s="3">
        <f t="shared" si="4"/>
        <v>84693</v>
      </c>
      <c r="G107" s="3">
        <f t="shared" si="4"/>
        <v>1851613</v>
      </c>
      <c r="H107" s="175"/>
    </row>
    <row r="108" spans="1:8" ht="13.5" thickBot="1">
      <c r="A108" s="3" t="s">
        <v>72</v>
      </c>
      <c r="B108" s="3">
        <f aca="true" t="shared" si="5" ref="B108:G108">SUM(B107,B73,B71,B47,B17)</f>
        <v>1678431</v>
      </c>
      <c r="C108" s="3">
        <f t="shared" si="5"/>
        <v>50880093</v>
      </c>
      <c r="D108" s="3">
        <f t="shared" si="5"/>
        <v>4799678830</v>
      </c>
      <c r="E108" s="3">
        <f t="shared" si="5"/>
        <v>1426402979</v>
      </c>
      <c r="F108" s="3">
        <f t="shared" si="5"/>
        <v>39589549</v>
      </c>
      <c r="G108" s="3">
        <f t="shared" si="5"/>
        <v>549749871</v>
      </c>
      <c r="H108" s="175"/>
    </row>
    <row r="109" spans="1:7" ht="13.5" thickBot="1">
      <c r="A109" s="671" t="s">
        <v>73</v>
      </c>
      <c r="B109" s="672">
        <v>0</v>
      </c>
      <c r="C109" s="672">
        <v>0</v>
      </c>
      <c r="D109" s="672">
        <v>0</v>
      </c>
      <c r="E109" s="672">
        <v>0</v>
      </c>
      <c r="F109" s="672">
        <v>0</v>
      </c>
      <c r="G109" s="673">
        <v>0</v>
      </c>
    </row>
    <row r="110" spans="1:8" ht="15">
      <c r="A110" s="7" t="s">
        <v>74</v>
      </c>
      <c r="B110" s="408">
        <v>0</v>
      </c>
      <c r="C110" s="408">
        <v>0</v>
      </c>
      <c r="D110" s="408">
        <v>0</v>
      </c>
      <c r="E110" s="408">
        <v>0</v>
      </c>
      <c r="F110" s="408">
        <v>0</v>
      </c>
      <c r="G110" s="8">
        <v>0</v>
      </c>
      <c r="H110" s="175"/>
    </row>
    <row r="111" spans="1:9" ht="15">
      <c r="A111" s="7" t="s">
        <v>155</v>
      </c>
      <c r="B111" s="668">
        <v>71</v>
      </c>
      <c r="C111" s="668">
        <v>8429</v>
      </c>
      <c r="D111" s="668">
        <v>421465</v>
      </c>
      <c r="E111" s="668">
        <v>126324.947</v>
      </c>
      <c r="F111" s="408">
        <v>328999</v>
      </c>
      <c r="G111" s="8">
        <v>88397.2</v>
      </c>
      <c r="H111" s="177"/>
      <c r="I111" s="669"/>
    </row>
    <row r="112" spans="1:9" ht="15">
      <c r="A112" s="7" t="s">
        <v>156</v>
      </c>
      <c r="B112" s="670">
        <v>1</v>
      </c>
      <c r="C112" s="670">
        <v>2317</v>
      </c>
      <c r="D112" s="670">
        <v>115828.414</v>
      </c>
      <c r="E112" s="670">
        <v>35540</v>
      </c>
      <c r="F112" s="408">
        <v>195000</v>
      </c>
      <c r="G112" s="669">
        <v>257903.56828</v>
      </c>
      <c r="H112" s="177"/>
      <c r="I112" s="669"/>
    </row>
    <row r="113" spans="1:8" ht="15">
      <c r="A113" s="7" t="s">
        <v>157</v>
      </c>
      <c r="B113" s="670">
        <v>0</v>
      </c>
      <c r="C113" s="670">
        <v>0</v>
      </c>
      <c r="D113" s="670">
        <v>0</v>
      </c>
      <c r="E113" s="670">
        <v>0</v>
      </c>
      <c r="F113" s="408">
        <v>3200</v>
      </c>
      <c r="G113" s="682">
        <v>0</v>
      </c>
      <c r="H113" s="177"/>
    </row>
    <row r="114" spans="1:8" ht="15">
      <c r="A114" s="7" t="s">
        <v>158</v>
      </c>
      <c r="B114" s="670">
        <v>0</v>
      </c>
      <c r="C114" s="670">
        <v>0</v>
      </c>
      <c r="D114" s="670">
        <v>0</v>
      </c>
      <c r="E114" s="670">
        <v>0</v>
      </c>
      <c r="F114" s="408">
        <v>166926</v>
      </c>
      <c r="G114" s="667">
        <v>13616</v>
      </c>
      <c r="H114" s="177"/>
    </row>
    <row r="115" spans="1:8" ht="15">
      <c r="A115" s="7" t="s">
        <v>159</v>
      </c>
      <c r="B115" s="670">
        <v>0</v>
      </c>
      <c r="C115" s="670">
        <v>0</v>
      </c>
      <c r="D115" s="670">
        <v>0</v>
      </c>
      <c r="E115" s="670">
        <v>0</v>
      </c>
      <c r="F115" s="408">
        <v>4244</v>
      </c>
      <c r="G115" s="682">
        <v>0</v>
      </c>
      <c r="H115" s="177"/>
    </row>
    <row r="116" spans="1:8" ht="15">
      <c r="A116" s="7" t="s">
        <v>160</v>
      </c>
      <c r="B116" s="670">
        <v>0</v>
      </c>
      <c r="C116" s="670">
        <v>0</v>
      </c>
      <c r="D116" s="670">
        <v>0</v>
      </c>
      <c r="E116" s="670">
        <v>0</v>
      </c>
      <c r="F116" s="408">
        <v>313448</v>
      </c>
      <c r="G116" s="667">
        <v>11600</v>
      </c>
      <c r="H116" s="175"/>
    </row>
    <row r="117" spans="1:8" ht="15">
      <c r="A117" s="7" t="s">
        <v>169</v>
      </c>
      <c r="B117" s="670">
        <v>1</v>
      </c>
      <c r="C117" s="670">
        <v>31345</v>
      </c>
      <c r="D117" s="670">
        <v>1567255</v>
      </c>
      <c r="E117" s="670">
        <v>456101.216</v>
      </c>
      <c r="F117" s="408">
        <v>1699859</v>
      </c>
      <c r="G117" s="666">
        <v>93609</v>
      </c>
      <c r="H117" s="175"/>
    </row>
    <row r="118" spans="1:8" ht="15">
      <c r="A118" s="7" t="s">
        <v>161</v>
      </c>
      <c r="B118" s="408">
        <v>0</v>
      </c>
      <c r="C118" s="408">
        <v>0</v>
      </c>
      <c r="D118" s="408">
        <v>0</v>
      </c>
      <c r="E118" s="408">
        <v>0</v>
      </c>
      <c r="F118" s="408">
        <v>166926</v>
      </c>
      <c r="G118" s="683">
        <v>0</v>
      </c>
      <c r="H118" s="175"/>
    </row>
    <row r="119" spans="1:9" ht="15">
      <c r="A119" s="7" t="s">
        <v>162</v>
      </c>
      <c r="B119" s="408">
        <v>0</v>
      </c>
      <c r="C119" s="408">
        <v>0</v>
      </c>
      <c r="D119" s="408">
        <v>0</v>
      </c>
      <c r="E119" s="408">
        <v>0</v>
      </c>
      <c r="F119" s="408">
        <v>1415854</v>
      </c>
      <c r="G119" s="408">
        <v>755228.46508</v>
      </c>
      <c r="H119" s="175"/>
      <c r="I119" s="669"/>
    </row>
    <row r="120" spans="1:8" ht="15">
      <c r="A120" s="7" t="s">
        <v>163</v>
      </c>
      <c r="B120" s="408">
        <v>0</v>
      </c>
      <c r="C120" s="408">
        <v>0</v>
      </c>
      <c r="D120" s="408">
        <v>0</v>
      </c>
      <c r="E120" s="408">
        <v>0</v>
      </c>
      <c r="F120" s="408">
        <v>4221</v>
      </c>
      <c r="G120" s="665">
        <v>2577</v>
      </c>
      <c r="H120" s="175"/>
    </row>
    <row r="121" spans="1:8" ht="15">
      <c r="A121" s="7" t="s">
        <v>164</v>
      </c>
      <c r="B121" s="408">
        <v>0</v>
      </c>
      <c r="C121" s="408">
        <v>0</v>
      </c>
      <c r="D121" s="408">
        <v>0</v>
      </c>
      <c r="E121" s="408">
        <v>0</v>
      </c>
      <c r="F121" s="408">
        <v>0</v>
      </c>
      <c r="G121" s="684">
        <v>0</v>
      </c>
      <c r="H121" s="175"/>
    </row>
    <row r="122" spans="1:8" ht="15">
      <c r="A122" s="297" t="s">
        <v>165</v>
      </c>
      <c r="B122" s="408">
        <v>0</v>
      </c>
      <c r="C122" s="408">
        <v>0</v>
      </c>
      <c r="D122" s="408">
        <v>0</v>
      </c>
      <c r="E122" s="408">
        <v>0</v>
      </c>
      <c r="F122" s="408">
        <v>538</v>
      </c>
      <c r="G122" s="665">
        <v>538</v>
      </c>
      <c r="H122" s="175"/>
    </row>
    <row r="123" spans="1:8" ht="15">
      <c r="A123" s="661" t="s">
        <v>166</v>
      </c>
      <c r="B123" s="408">
        <v>0</v>
      </c>
      <c r="C123" s="408">
        <v>0</v>
      </c>
      <c r="D123" s="408">
        <v>0</v>
      </c>
      <c r="E123" s="408">
        <v>0</v>
      </c>
      <c r="F123" s="408">
        <v>1416</v>
      </c>
      <c r="G123" s="684">
        <v>0</v>
      </c>
      <c r="H123" s="175"/>
    </row>
    <row r="124" spans="1:8" ht="15">
      <c r="A124" s="661" t="s">
        <v>167</v>
      </c>
      <c r="B124" s="408">
        <v>0</v>
      </c>
      <c r="C124" s="408">
        <v>0</v>
      </c>
      <c r="D124" s="408">
        <v>0</v>
      </c>
      <c r="E124" s="408">
        <v>0</v>
      </c>
      <c r="F124" s="408">
        <v>977</v>
      </c>
      <c r="G124" s="684">
        <v>0</v>
      </c>
      <c r="H124" s="175"/>
    </row>
    <row r="125" spans="1:7" ht="15">
      <c r="A125" s="661" t="s">
        <v>168</v>
      </c>
      <c r="B125" s="408">
        <v>0</v>
      </c>
      <c r="C125" s="408">
        <v>0</v>
      </c>
      <c r="D125" s="408">
        <v>0</v>
      </c>
      <c r="E125" s="408">
        <v>0</v>
      </c>
      <c r="F125" s="408">
        <v>49</v>
      </c>
      <c r="G125" s="665">
        <v>82</v>
      </c>
    </row>
    <row r="126" spans="1:8" ht="12.75">
      <c r="A126" s="3" t="s">
        <v>87</v>
      </c>
      <c r="B126" s="3">
        <f aca="true" t="shared" si="6" ref="B126:G126">SUM(B110:B125)</f>
        <v>73</v>
      </c>
      <c r="C126" s="3">
        <f t="shared" si="6"/>
        <v>42091</v>
      </c>
      <c r="D126" s="3">
        <f t="shared" si="6"/>
        <v>2104548.414</v>
      </c>
      <c r="E126" s="3">
        <f t="shared" si="6"/>
        <v>617966.163</v>
      </c>
      <c r="F126" s="3">
        <f t="shared" si="6"/>
        <v>4301657</v>
      </c>
      <c r="G126" s="3">
        <f t="shared" si="6"/>
        <v>1223551.23336</v>
      </c>
      <c r="H126" s="175"/>
    </row>
    <row r="127" spans="1:9" ht="15">
      <c r="A127" s="7" t="s">
        <v>88</v>
      </c>
      <c r="B127" s="670">
        <v>155</v>
      </c>
      <c r="C127" s="670">
        <v>23893</v>
      </c>
      <c r="D127" s="670">
        <v>4003585.99</v>
      </c>
      <c r="E127" s="670">
        <v>1197500.976</v>
      </c>
      <c r="F127" s="408">
        <v>235314</v>
      </c>
      <c r="G127" s="8">
        <v>547847.6345922</v>
      </c>
      <c r="H127" s="175"/>
      <c r="I127" s="669"/>
    </row>
    <row r="128" spans="1:9" ht="15">
      <c r="A128" s="7" t="s">
        <v>89</v>
      </c>
      <c r="B128" s="670">
        <v>91</v>
      </c>
      <c r="C128" s="670">
        <v>196</v>
      </c>
      <c r="D128" s="670">
        <v>32736.988</v>
      </c>
      <c r="E128" s="670">
        <v>9846.974</v>
      </c>
      <c r="F128" s="408">
        <v>171896</v>
      </c>
      <c r="G128" s="8">
        <v>176982.8</v>
      </c>
      <c r="I128" s="669"/>
    </row>
    <row r="129" spans="1:9" ht="15">
      <c r="A129" s="7" t="s">
        <v>90</v>
      </c>
      <c r="B129" s="670">
        <v>996</v>
      </c>
      <c r="C129" s="670">
        <v>26448</v>
      </c>
      <c r="D129" s="670">
        <v>1562829.476</v>
      </c>
      <c r="E129" s="670">
        <v>469560.802</v>
      </c>
      <c r="F129" s="408">
        <v>68768</v>
      </c>
      <c r="G129" s="8">
        <v>141011</v>
      </c>
      <c r="I129" s="669"/>
    </row>
    <row r="130" spans="1:9" ht="15">
      <c r="A130" s="7" t="s">
        <v>91</v>
      </c>
      <c r="B130" s="670">
        <v>680</v>
      </c>
      <c r="C130" s="670">
        <v>20793</v>
      </c>
      <c r="D130" s="670">
        <v>1230119.214</v>
      </c>
      <c r="E130" s="670">
        <v>371176.754</v>
      </c>
      <c r="F130" s="408">
        <v>37297</v>
      </c>
      <c r="G130" s="8">
        <v>76594</v>
      </c>
      <c r="I130" s="669"/>
    </row>
    <row r="131" spans="1:7" ht="15">
      <c r="A131" s="7" t="s">
        <v>92</v>
      </c>
      <c r="B131" s="670">
        <v>0</v>
      </c>
      <c r="C131" s="670">
        <v>0</v>
      </c>
      <c r="D131" s="670">
        <v>0</v>
      </c>
      <c r="E131" s="670">
        <v>0</v>
      </c>
      <c r="F131" s="412">
        <v>0</v>
      </c>
      <c r="G131" s="8">
        <v>0</v>
      </c>
    </row>
    <row r="132" spans="1:7" ht="15">
      <c r="A132" s="7" t="s">
        <v>93</v>
      </c>
      <c r="B132" s="670">
        <v>0</v>
      </c>
      <c r="C132" s="670">
        <v>0</v>
      </c>
      <c r="D132" s="670">
        <v>0</v>
      </c>
      <c r="E132" s="670">
        <v>0</v>
      </c>
      <c r="F132" s="412">
        <v>0</v>
      </c>
      <c r="G132" s="8">
        <v>0</v>
      </c>
    </row>
    <row r="133" spans="1:7" ht="15">
      <c r="A133" s="7" t="s">
        <v>94</v>
      </c>
      <c r="B133" s="670">
        <v>0</v>
      </c>
      <c r="C133" s="670">
        <v>0</v>
      </c>
      <c r="D133" s="670">
        <v>0</v>
      </c>
      <c r="E133" s="670">
        <v>0</v>
      </c>
      <c r="F133" s="410">
        <v>274</v>
      </c>
      <c r="G133" s="666">
        <v>2706</v>
      </c>
    </row>
    <row r="134" spans="1:7" ht="15">
      <c r="A134" s="7" t="s">
        <v>95</v>
      </c>
      <c r="B134" s="670">
        <v>0</v>
      </c>
      <c r="C134" s="670">
        <v>0</v>
      </c>
      <c r="D134" s="670">
        <v>0</v>
      </c>
      <c r="E134" s="670">
        <v>0</v>
      </c>
      <c r="F134" s="410">
        <v>221</v>
      </c>
      <c r="G134" s="666">
        <v>5297</v>
      </c>
    </row>
    <row r="135" spans="1:9" ht="15">
      <c r="A135" s="7" t="s">
        <v>96</v>
      </c>
      <c r="B135" s="670">
        <v>215</v>
      </c>
      <c r="C135" s="670">
        <v>106189</v>
      </c>
      <c r="D135" s="670">
        <v>32013161.104</v>
      </c>
      <c r="E135" s="670">
        <v>9485661.079</v>
      </c>
      <c r="F135" s="408">
        <v>295809</v>
      </c>
      <c r="G135" s="669">
        <f>F135+I132</f>
        <v>295809</v>
      </c>
      <c r="I135" s="669"/>
    </row>
    <row r="136" spans="1:7" ht="15">
      <c r="A136" s="7" t="s">
        <v>97</v>
      </c>
      <c r="B136" s="670">
        <v>0</v>
      </c>
      <c r="C136" s="670">
        <v>0</v>
      </c>
      <c r="D136" s="670">
        <v>0</v>
      </c>
      <c r="E136" s="670">
        <v>0</v>
      </c>
      <c r="F136" s="408">
        <v>103947</v>
      </c>
      <c r="G136" s="665">
        <v>89350</v>
      </c>
    </row>
    <row r="137" spans="1:7" ht="12.75">
      <c r="A137" s="3" t="s">
        <v>98</v>
      </c>
      <c r="B137" s="3">
        <f aca="true" t="shared" si="7" ref="B137:G137">SUM(B127:B136)</f>
        <v>2137</v>
      </c>
      <c r="C137" s="3">
        <f t="shared" si="7"/>
        <v>177519</v>
      </c>
      <c r="D137" s="3">
        <f t="shared" si="7"/>
        <v>38842432.772</v>
      </c>
      <c r="E137" s="3">
        <f t="shared" si="7"/>
        <v>11533746.584999999</v>
      </c>
      <c r="F137" s="685">
        <f t="shared" si="7"/>
        <v>913526</v>
      </c>
      <c r="G137" s="3">
        <f t="shared" si="7"/>
        <v>1335597.4345922</v>
      </c>
    </row>
    <row r="138" spans="1:7" ht="12.75">
      <c r="A138" s="7" t="s">
        <v>99</v>
      </c>
      <c r="B138" s="670">
        <v>8</v>
      </c>
      <c r="C138" s="670">
        <v>20</v>
      </c>
      <c r="D138" s="670">
        <v>3397.276</v>
      </c>
      <c r="E138" s="670">
        <v>995.055</v>
      </c>
      <c r="F138" s="667">
        <v>31904</v>
      </c>
      <c r="G138" s="667">
        <v>31904</v>
      </c>
    </row>
    <row r="139" spans="1:7" ht="15">
      <c r="A139" s="7" t="s">
        <v>145</v>
      </c>
      <c r="B139" s="413">
        <v>2</v>
      </c>
      <c r="C139" s="413">
        <v>2</v>
      </c>
      <c r="D139" s="670">
        <v>339468</v>
      </c>
      <c r="E139" s="670">
        <v>104160</v>
      </c>
      <c r="F139" s="666">
        <v>9</v>
      </c>
      <c r="G139" s="666">
        <v>20</v>
      </c>
    </row>
    <row r="140" spans="1:7" ht="13.5" thickBot="1">
      <c r="A140" s="3" t="s">
        <v>100</v>
      </c>
      <c r="B140" s="3">
        <f aca="true" t="shared" si="8" ref="B140:G140">SUM(B138,B137,B126,B139)</f>
        <v>2220</v>
      </c>
      <c r="C140" s="3">
        <f t="shared" si="8"/>
        <v>219632</v>
      </c>
      <c r="D140" s="3">
        <f t="shared" si="8"/>
        <v>41289846.462</v>
      </c>
      <c r="E140" s="3">
        <f t="shared" si="8"/>
        <v>12256867.803</v>
      </c>
      <c r="F140" s="3">
        <f t="shared" si="8"/>
        <v>5247096</v>
      </c>
      <c r="G140" s="3">
        <f t="shared" si="8"/>
        <v>2591072.6679522</v>
      </c>
    </row>
    <row r="141" spans="1:7" ht="13.5" thickBot="1">
      <c r="A141" s="671" t="s">
        <v>101</v>
      </c>
      <c r="B141" s="672">
        <v>0</v>
      </c>
      <c r="C141" s="672">
        <v>0</v>
      </c>
      <c r="D141" s="672">
        <v>0</v>
      </c>
      <c r="E141" s="672">
        <v>0</v>
      </c>
      <c r="F141" s="672">
        <v>0</v>
      </c>
      <c r="G141" s="673">
        <v>0</v>
      </c>
    </row>
    <row r="142" spans="1:8" ht="13.5" thickBot="1">
      <c r="A142" s="3" t="s">
        <v>102</v>
      </c>
      <c r="B142" s="664">
        <v>71</v>
      </c>
      <c r="C142" s="3">
        <v>129815</v>
      </c>
      <c r="D142" s="3">
        <v>21934134</v>
      </c>
      <c r="E142" s="3">
        <v>6383253</v>
      </c>
      <c r="F142" s="664">
        <v>0</v>
      </c>
      <c r="G142" s="3">
        <v>2075005</v>
      </c>
      <c r="H142" s="175"/>
    </row>
    <row r="143" spans="1:7" ht="13.5" thickBot="1">
      <c r="A143" s="671" t="s">
        <v>103</v>
      </c>
      <c r="B143" s="672">
        <v>0</v>
      </c>
      <c r="C143" s="672">
        <v>0</v>
      </c>
      <c r="D143" s="672">
        <v>0</v>
      </c>
      <c r="E143" s="672">
        <v>0</v>
      </c>
      <c r="F143" s="672">
        <v>0</v>
      </c>
      <c r="G143" s="673">
        <v>0</v>
      </c>
    </row>
    <row r="144" spans="1:8" ht="12.75">
      <c r="A144" s="7" t="s">
        <v>104</v>
      </c>
      <c r="B144">
        <v>211</v>
      </c>
      <c r="C144" s="8">
        <v>1440</v>
      </c>
      <c r="D144" s="8">
        <v>1790</v>
      </c>
      <c r="E144">
        <v>532</v>
      </c>
      <c r="F144">
        <v>0</v>
      </c>
      <c r="G144" s="8">
        <v>18349</v>
      </c>
      <c r="H144" s="175"/>
    </row>
    <row r="145" spans="1:8" ht="12.75">
      <c r="A145" s="7" t="s">
        <v>105</v>
      </c>
      <c r="B145">
        <v>66</v>
      </c>
      <c r="C145" s="8">
        <v>1913</v>
      </c>
      <c r="D145">
        <v>54</v>
      </c>
      <c r="E145">
        <v>16</v>
      </c>
      <c r="F145">
        <v>0</v>
      </c>
      <c r="G145" s="8">
        <v>29399</v>
      </c>
      <c r="H145" s="175"/>
    </row>
    <row r="146" spans="1:8" ht="12.75">
      <c r="A146" s="7" t="s">
        <v>106</v>
      </c>
      <c r="B146" s="8">
        <v>5789089</v>
      </c>
      <c r="C146" s="8">
        <v>16545531</v>
      </c>
      <c r="D146" s="8">
        <v>198294583</v>
      </c>
      <c r="E146" s="8">
        <v>58845508</v>
      </c>
      <c r="F146" s="8">
        <v>80262</v>
      </c>
      <c r="G146" s="8">
        <v>150763004</v>
      </c>
      <c r="H146" s="177"/>
    </row>
    <row r="147" spans="1:8" ht="15">
      <c r="A147" s="661" t="s">
        <v>136</v>
      </c>
      <c r="B147">
        <v>914</v>
      </c>
      <c r="C147" s="8">
        <v>12560</v>
      </c>
      <c r="D147" s="8">
        <v>150432</v>
      </c>
      <c r="E147" s="8">
        <v>45111</v>
      </c>
      <c r="F147">
        <v>0</v>
      </c>
      <c r="G147" s="8">
        <v>59516</v>
      </c>
      <c r="H147" s="177"/>
    </row>
    <row r="148" spans="1:8" ht="12.75">
      <c r="A148" s="7" t="s">
        <v>107</v>
      </c>
      <c r="B148" s="8">
        <v>3325444</v>
      </c>
      <c r="C148" s="8">
        <v>8057323</v>
      </c>
      <c r="D148" s="8">
        <v>273171892</v>
      </c>
      <c r="E148" s="8">
        <v>81019040</v>
      </c>
      <c r="F148" s="8">
        <v>31462</v>
      </c>
      <c r="G148" s="8">
        <v>92119754</v>
      </c>
      <c r="H148" s="177"/>
    </row>
    <row r="149" spans="1:8" ht="15">
      <c r="A149" s="661" t="s">
        <v>135</v>
      </c>
      <c r="B149">
        <v>228</v>
      </c>
      <c r="C149" s="8">
        <v>9390</v>
      </c>
      <c r="D149" s="8">
        <v>310751</v>
      </c>
      <c r="E149" s="8">
        <v>94448</v>
      </c>
      <c r="F149">
        <v>0</v>
      </c>
      <c r="G149" s="8">
        <v>111146</v>
      </c>
      <c r="H149" s="177"/>
    </row>
    <row r="150" spans="1:8" ht="15">
      <c r="A150" s="7" t="s">
        <v>108</v>
      </c>
      <c r="B150" s="291">
        <v>0</v>
      </c>
      <c r="C150" s="291">
        <v>0</v>
      </c>
      <c r="D150" s="291">
        <v>0</v>
      </c>
      <c r="E150" s="291">
        <v>0</v>
      </c>
      <c r="F150" s="291">
        <v>0</v>
      </c>
      <c r="G150" s="291">
        <v>0</v>
      </c>
      <c r="H150" s="177"/>
    </row>
    <row r="151" spans="1:8" ht="12.75">
      <c r="A151" s="7" t="s">
        <v>109</v>
      </c>
      <c r="B151">
        <v>43</v>
      </c>
      <c r="C151" s="8">
        <v>1687</v>
      </c>
      <c r="D151" s="8">
        <v>29754</v>
      </c>
      <c r="E151" s="8">
        <v>8877</v>
      </c>
      <c r="F151">
        <v>456</v>
      </c>
      <c r="G151" s="8">
        <v>18841</v>
      </c>
      <c r="H151" s="177"/>
    </row>
    <row r="152" spans="1:8" ht="12.75">
      <c r="A152" s="3" t="s">
        <v>110</v>
      </c>
      <c r="B152" s="295">
        <f aca="true" t="shared" si="9" ref="B152:G152">SUM(B144:B151)</f>
        <v>9115995</v>
      </c>
      <c r="C152" s="295">
        <f t="shared" si="9"/>
        <v>24629844</v>
      </c>
      <c r="D152" s="295">
        <f t="shared" si="9"/>
        <v>471959256</v>
      </c>
      <c r="E152" s="295">
        <f t="shared" si="9"/>
        <v>140013532</v>
      </c>
      <c r="F152" s="295">
        <f t="shared" si="9"/>
        <v>112180</v>
      </c>
      <c r="G152" s="295">
        <f t="shared" si="9"/>
        <v>243120009</v>
      </c>
      <c r="H152" s="177"/>
    </row>
    <row r="153" spans="1:8" ht="12.75">
      <c r="A153" s="3" t="s">
        <v>111</v>
      </c>
      <c r="B153" s="295">
        <f aca="true" t="shared" si="10" ref="B153:G153">B152+B154</f>
        <v>10796717</v>
      </c>
      <c r="C153" s="295">
        <f t="shared" si="10"/>
        <v>75859384</v>
      </c>
      <c r="D153" s="295">
        <f t="shared" si="10"/>
        <v>5334862066.462</v>
      </c>
      <c r="E153" s="295">
        <f t="shared" si="10"/>
        <v>1585056631.803</v>
      </c>
      <c r="F153" s="295">
        <f t="shared" si="10"/>
        <v>44948825</v>
      </c>
      <c r="G153" s="295">
        <f t="shared" si="10"/>
        <v>797535957.6679522</v>
      </c>
      <c r="H153" s="177"/>
    </row>
    <row r="154" spans="1:8" ht="12.75">
      <c r="A154" s="3" t="s">
        <v>112</v>
      </c>
      <c r="B154" s="295">
        <f aca="true" t="shared" si="11" ref="B154:G154">SUM(B142,B140,B108)</f>
        <v>1680722</v>
      </c>
      <c r="C154" s="295">
        <f t="shared" si="11"/>
        <v>51229540</v>
      </c>
      <c r="D154" s="295">
        <f t="shared" si="11"/>
        <v>4862902810.462</v>
      </c>
      <c r="E154" s="295">
        <f t="shared" si="11"/>
        <v>1445043099.803</v>
      </c>
      <c r="F154" s="295">
        <f t="shared" si="11"/>
        <v>44836645</v>
      </c>
      <c r="G154" s="295">
        <f t="shared" si="11"/>
        <v>554415948.6679522</v>
      </c>
      <c r="H154" s="177"/>
    </row>
    <row r="155" spans="2:7" ht="12.75">
      <c r="B155" s="4"/>
      <c r="C155" s="4"/>
      <c r="D155" s="4"/>
      <c r="E155" s="4"/>
      <c r="F155" s="4"/>
      <c r="G155" s="4"/>
    </row>
  </sheetData>
  <sheetProtection/>
  <mergeCells count="10">
    <mergeCell ref="A3:G3"/>
    <mergeCell ref="A109:G109"/>
    <mergeCell ref="A141:G141"/>
    <mergeCell ref="A143:G143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56" sqref="A156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140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168">
        <v>233694</v>
      </c>
      <c r="C4" s="168">
        <v>1505990</v>
      </c>
      <c r="D4" s="168">
        <v>62423843</v>
      </c>
      <c r="E4" s="168">
        <v>15711472</v>
      </c>
      <c r="F4" s="168">
        <v>382504</v>
      </c>
      <c r="G4" s="168">
        <v>2830215</v>
      </c>
    </row>
    <row r="5" spans="1:7" ht="15">
      <c r="A5" s="7" t="s">
        <v>3</v>
      </c>
      <c r="B5" s="172">
        <v>0</v>
      </c>
      <c r="C5" s="168">
        <v>0</v>
      </c>
      <c r="D5" s="168">
        <v>0</v>
      </c>
      <c r="E5" s="172">
        <v>0</v>
      </c>
      <c r="F5" s="172">
        <v>0</v>
      </c>
      <c r="G5" s="168">
        <v>0</v>
      </c>
    </row>
    <row r="6" spans="1:7" ht="15">
      <c r="A6" s="7" t="s">
        <v>4</v>
      </c>
      <c r="B6" s="172">
        <v>0</v>
      </c>
      <c r="C6" s="168">
        <v>0</v>
      </c>
      <c r="D6" s="168">
        <v>0</v>
      </c>
      <c r="E6" s="168">
        <v>0</v>
      </c>
      <c r="F6" s="172">
        <v>0</v>
      </c>
      <c r="G6" s="168">
        <v>0</v>
      </c>
    </row>
    <row r="7" spans="1:7" ht="15">
      <c r="A7" s="7" t="s">
        <v>5</v>
      </c>
      <c r="B7" s="172">
        <v>0</v>
      </c>
      <c r="C7" s="168">
        <v>0</v>
      </c>
      <c r="D7" s="168">
        <v>0</v>
      </c>
      <c r="E7" s="168">
        <v>0</v>
      </c>
      <c r="F7" s="172">
        <v>0</v>
      </c>
      <c r="G7" s="168">
        <v>0</v>
      </c>
    </row>
    <row r="8" spans="1:7" ht="15">
      <c r="A8" s="7" t="s">
        <v>6</v>
      </c>
      <c r="B8" s="172">
        <v>0</v>
      </c>
      <c r="C8" s="168">
        <v>0</v>
      </c>
      <c r="D8" s="168">
        <v>0</v>
      </c>
      <c r="E8" s="168">
        <v>0</v>
      </c>
      <c r="F8" s="172">
        <v>0</v>
      </c>
      <c r="G8" s="168">
        <v>0</v>
      </c>
    </row>
    <row r="9" spans="1:7" ht="15">
      <c r="A9" s="7" t="s">
        <v>7</v>
      </c>
      <c r="B9" s="168">
        <v>4483</v>
      </c>
      <c r="C9" s="168">
        <v>1028200</v>
      </c>
      <c r="D9" s="168">
        <v>41620556</v>
      </c>
      <c r="E9" s="168">
        <v>10435622</v>
      </c>
      <c r="F9" s="172">
        <v>0</v>
      </c>
      <c r="G9" s="168">
        <v>1100250</v>
      </c>
    </row>
    <row r="10" spans="1:7" ht="15">
      <c r="A10" s="7" t="s">
        <v>8</v>
      </c>
      <c r="B10" s="172">
        <v>21</v>
      </c>
      <c r="C10" s="172">
        <v>525</v>
      </c>
      <c r="D10" s="168">
        <v>37330</v>
      </c>
      <c r="E10" s="168">
        <v>9383</v>
      </c>
      <c r="F10" s="168">
        <v>1977</v>
      </c>
      <c r="G10" s="168">
        <v>5598</v>
      </c>
    </row>
    <row r="11" spans="1:7" ht="15">
      <c r="A11" s="7" t="s">
        <v>9</v>
      </c>
      <c r="B11" s="168">
        <v>6477</v>
      </c>
      <c r="C11" s="168">
        <v>18060</v>
      </c>
      <c r="D11" s="168">
        <v>6801983</v>
      </c>
      <c r="E11" s="168">
        <v>1714441</v>
      </c>
      <c r="F11" s="168">
        <v>3760</v>
      </c>
      <c r="G11" s="168">
        <v>34711</v>
      </c>
    </row>
    <row r="12" spans="1:7" ht="15">
      <c r="A12" s="7" t="s">
        <v>5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2">
        <v>20</v>
      </c>
    </row>
    <row r="13" spans="1:7" ht="15">
      <c r="A13" s="7" t="s">
        <v>7</v>
      </c>
      <c r="B13" s="172">
        <v>8</v>
      </c>
      <c r="C13" s="168">
        <v>78</v>
      </c>
      <c r="D13" s="168">
        <v>28084</v>
      </c>
      <c r="E13" s="168">
        <v>7084</v>
      </c>
      <c r="F13" s="172">
        <v>0</v>
      </c>
      <c r="G13" s="168">
        <v>136</v>
      </c>
    </row>
    <row r="14" spans="1:7" ht="12.75">
      <c r="A14" s="7" t="s">
        <v>10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2.75">
      <c r="A15" s="7" t="s">
        <v>11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12.75">
      <c r="A16" s="7" t="s">
        <v>12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>
      <c r="A17" s="7" t="s">
        <v>13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12.75">
      <c r="A18" s="7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8" ht="12.75">
      <c r="A19" s="3" t="s">
        <v>15</v>
      </c>
      <c r="B19" s="3">
        <f aca="true" t="shared" si="0" ref="B19:G19">SUM(B4:B18)</f>
        <v>244683</v>
      </c>
      <c r="C19" s="3">
        <f t="shared" si="0"/>
        <v>2552853</v>
      </c>
      <c r="D19" s="3">
        <f t="shared" si="0"/>
        <v>110911796</v>
      </c>
      <c r="E19" s="3">
        <f t="shared" si="0"/>
        <v>27878002</v>
      </c>
      <c r="F19" s="3">
        <f t="shared" si="0"/>
        <v>388241</v>
      </c>
      <c r="G19" s="3">
        <f t="shared" si="0"/>
        <v>3970930</v>
      </c>
      <c r="H19" s="175"/>
    </row>
    <row r="20" spans="1:7" ht="15">
      <c r="A20" s="7" t="s">
        <v>16</v>
      </c>
      <c r="B20" s="168">
        <v>749104</v>
      </c>
      <c r="C20" s="168">
        <v>20237857</v>
      </c>
      <c r="D20" s="168">
        <v>1586491136</v>
      </c>
      <c r="E20" s="168">
        <v>399236749</v>
      </c>
      <c r="F20" s="168">
        <v>14560864</v>
      </c>
      <c r="G20" s="168">
        <v>44976721</v>
      </c>
    </row>
    <row r="21" spans="1:7" ht="15">
      <c r="A21" s="7" t="s">
        <v>130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68">
        <v>0</v>
      </c>
    </row>
    <row r="22" spans="1:7" ht="15">
      <c r="A22" s="7" t="s">
        <v>129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68">
        <v>0</v>
      </c>
    </row>
    <row r="23" spans="1:7" ht="15">
      <c r="A23" s="7" t="s">
        <v>17</v>
      </c>
      <c r="B23" s="172">
        <v>0</v>
      </c>
      <c r="C23" s="168">
        <v>0</v>
      </c>
      <c r="D23" s="168">
        <v>0</v>
      </c>
      <c r="E23" s="172">
        <v>0</v>
      </c>
      <c r="F23" s="168">
        <v>175000</v>
      </c>
      <c r="G23" s="168">
        <v>0</v>
      </c>
    </row>
    <row r="24" spans="1:7" ht="15">
      <c r="A24" s="7" t="s">
        <v>4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68">
        <v>4500</v>
      </c>
    </row>
    <row r="25" spans="1:7" ht="15">
      <c r="A25" s="7" t="s">
        <v>18</v>
      </c>
      <c r="B25" s="172">
        <v>0</v>
      </c>
      <c r="C25" s="168">
        <v>0</v>
      </c>
      <c r="D25" s="168">
        <v>0</v>
      </c>
      <c r="E25" s="172">
        <v>0</v>
      </c>
      <c r="F25" s="168">
        <v>206000</v>
      </c>
      <c r="G25" s="168">
        <v>7000</v>
      </c>
    </row>
    <row r="26" spans="1:7" ht="15">
      <c r="A26" s="7" t="s">
        <v>6</v>
      </c>
      <c r="B26" s="172">
        <v>0</v>
      </c>
      <c r="C26" s="172">
        <v>0</v>
      </c>
      <c r="D26" s="172">
        <v>0</v>
      </c>
      <c r="E26" s="172">
        <v>0</v>
      </c>
      <c r="F26" s="172">
        <v>0</v>
      </c>
      <c r="G26" s="168">
        <v>0</v>
      </c>
    </row>
    <row r="27" spans="1:7" ht="15">
      <c r="A27" s="7" t="s">
        <v>19</v>
      </c>
      <c r="B27" s="172">
        <v>3</v>
      </c>
      <c r="C27" s="172">
        <v>20005</v>
      </c>
      <c r="D27" s="172">
        <v>12651</v>
      </c>
      <c r="E27" s="172">
        <v>3124</v>
      </c>
      <c r="F27" s="168">
        <v>21005</v>
      </c>
      <c r="G27" s="168">
        <v>21005</v>
      </c>
    </row>
    <row r="28" spans="1:7" ht="15">
      <c r="A28" s="7" t="s">
        <v>4</v>
      </c>
      <c r="B28" s="172">
        <v>0</v>
      </c>
      <c r="C28" s="172">
        <v>0</v>
      </c>
      <c r="D28" s="172">
        <v>0</v>
      </c>
      <c r="E28" s="172">
        <v>0</v>
      </c>
      <c r="F28" s="172">
        <v>0</v>
      </c>
      <c r="G28" s="168">
        <v>208000</v>
      </c>
    </row>
    <row r="29" spans="1:7" ht="15">
      <c r="A29" s="7" t="s">
        <v>20</v>
      </c>
      <c r="B29" s="172">
        <v>3</v>
      </c>
      <c r="C29" s="172">
        <v>1010</v>
      </c>
      <c r="D29" s="172">
        <v>339</v>
      </c>
      <c r="E29" s="172">
        <v>84</v>
      </c>
      <c r="F29" s="168">
        <v>11010</v>
      </c>
      <c r="G29" s="168">
        <v>11010</v>
      </c>
    </row>
    <row r="30" spans="1:7" ht="15">
      <c r="A30" s="7" t="s">
        <v>6</v>
      </c>
      <c r="B30" s="172">
        <v>0</v>
      </c>
      <c r="C30" s="172">
        <v>0</v>
      </c>
      <c r="D30" s="172">
        <v>0</v>
      </c>
      <c r="E30" s="172">
        <v>0</v>
      </c>
      <c r="F30" s="172">
        <v>0</v>
      </c>
      <c r="G30" s="168">
        <v>0</v>
      </c>
    </row>
    <row r="31" spans="1:7" ht="15">
      <c r="A31" s="7" t="s">
        <v>131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68">
        <v>0</v>
      </c>
    </row>
    <row r="32" spans="1:7" ht="15">
      <c r="A32" s="7" t="s">
        <v>4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G32" s="168">
        <v>0</v>
      </c>
    </row>
    <row r="33" spans="1:7" ht="15">
      <c r="A33" s="7" t="s">
        <v>132</v>
      </c>
      <c r="B33" s="172">
        <v>0</v>
      </c>
      <c r="C33" s="172">
        <v>0</v>
      </c>
      <c r="D33" s="172">
        <v>0</v>
      </c>
      <c r="E33" s="172">
        <v>0</v>
      </c>
      <c r="F33" s="168">
        <v>20000</v>
      </c>
      <c r="G33" s="168">
        <v>0</v>
      </c>
    </row>
    <row r="34" spans="1:7" ht="15">
      <c r="A34" s="7" t="s">
        <v>6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G34" s="168">
        <v>0</v>
      </c>
    </row>
    <row r="35" spans="1:7" ht="15">
      <c r="A35" s="7" t="s">
        <v>21</v>
      </c>
      <c r="B35" s="172">
        <v>141</v>
      </c>
      <c r="C35" s="168">
        <v>1344158</v>
      </c>
      <c r="D35" s="168">
        <v>168943</v>
      </c>
      <c r="E35" s="168">
        <v>42615</v>
      </c>
      <c r="F35" s="168">
        <v>1955857</v>
      </c>
      <c r="G35" s="168">
        <v>2579391</v>
      </c>
    </row>
    <row r="36" spans="1:7" ht="15">
      <c r="A36" s="7" t="s">
        <v>4</v>
      </c>
      <c r="B36" s="172">
        <v>0</v>
      </c>
      <c r="C36" s="172">
        <v>0</v>
      </c>
      <c r="D36" s="172">
        <v>0</v>
      </c>
      <c r="E36" s="172">
        <v>0</v>
      </c>
      <c r="F36" s="172">
        <v>0</v>
      </c>
      <c r="G36" s="168">
        <v>506845</v>
      </c>
    </row>
    <row r="37" spans="1:7" ht="15">
      <c r="A37" s="7" t="s">
        <v>22</v>
      </c>
      <c r="B37" s="172">
        <v>373</v>
      </c>
      <c r="C37" s="168">
        <v>2535610</v>
      </c>
      <c r="D37" s="168">
        <v>93470</v>
      </c>
      <c r="E37" s="168">
        <v>23534</v>
      </c>
      <c r="F37" s="168">
        <v>3586123</v>
      </c>
      <c r="G37" s="168">
        <v>5068640</v>
      </c>
    </row>
    <row r="38" spans="1:7" ht="15">
      <c r="A38" s="7" t="s">
        <v>6</v>
      </c>
      <c r="B38" s="172">
        <v>0</v>
      </c>
      <c r="C38" s="172">
        <v>0</v>
      </c>
      <c r="D38" s="172">
        <v>0</v>
      </c>
      <c r="E38" s="172">
        <v>0</v>
      </c>
      <c r="F38" s="172">
        <v>0</v>
      </c>
      <c r="G38" s="168">
        <v>120200</v>
      </c>
    </row>
    <row r="39" spans="1:7" ht="12.75">
      <c r="A39" s="7" t="s">
        <v>120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12.75">
      <c r="A40" s="7" t="s">
        <v>121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12.75">
      <c r="A41" s="7" t="s">
        <v>119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5">
      <c r="A42" s="7" t="s">
        <v>23</v>
      </c>
      <c r="B42" s="172">
        <v>144</v>
      </c>
      <c r="C42" s="168">
        <v>283546</v>
      </c>
      <c r="D42" s="168">
        <v>54861670</v>
      </c>
      <c r="E42" s="168">
        <v>13836023</v>
      </c>
      <c r="F42" s="168">
        <v>3791354</v>
      </c>
      <c r="G42" s="168">
        <v>615093</v>
      </c>
    </row>
    <row r="43" spans="1:7" ht="15">
      <c r="A43" s="7" t="s">
        <v>24</v>
      </c>
      <c r="B43" s="168">
        <v>6698</v>
      </c>
      <c r="C43" s="168">
        <v>4737462</v>
      </c>
      <c r="D43" s="168">
        <v>931489580</v>
      </c>
      <c r="E43" s="168">
        <v>234239512</v>
      </c>
      <c r="F43" s="172">
        <v>0</v>
      </c>
      <c r="G43" s="168">
        <v>9548716</v>
      </c>
    </row>
    <row r="44" spans="1:7" ht="15">
      <c r="A44" s="7" t="s">
        <v>25</v>
      </c>
      <c r="B44" s="172">
        <v>12</v>
      </c>
      <c r="C44" s="168">
        <v>54000</v>
      </c>
      <c r="D44" s="168">
        <v>4875101</v>
      </c>
      <c r="E44" s="168">
        <v>1221801</v>
      </c>
      <c r="F44" s="168">
        <v>1610349</v>
      </c>
      <c r="G44" s="168">
        <v>187185</v>
      </c>
    </row>
    <row r="45" spans="1:7" ht="15">
      <c r="A45" s="7" t="s">
        <v>26</v>
      </c>
      <c r="B45" s="172">
        <v>0</v>
      </c>
      <c r="C45" s="168">
        <v>0</v>
      </c>
      <c r="D45" s="168">
        <v>0</v>
      </c>
      <c r="E45" s="168">
        <v>0</v>
      </c>
      <c r="F45" s="168">
        <v>0</v>
      </c>
      <c r="G45" s="168">
        <v>0</v>
      </c>
    </row>
    <row r="46" spans="1:8" ht="15">
      <c r="A46" s="7" t="s">
        <v>27</v>
      </c>
      <c r="B46" s="172">
        <v>1</v>
      </c>
      <c r="C46" s="168">
        <v>5000</v>
      </c>
      <c r="D46" s="168">
        <v>972477</v>
      </c>
      <c r="E46" s="168">
        <v>244366</v>
      </c>
      <c r="F46" s="168">
        <v>2177823</v>
      </c>
      <c r="G46" s="168">
        <v>16272</v>
      </c>
      <c r="H46" s="175"/>
    </row>
    <row r="47" spans="1:7" ht="12.75">
      <c r="A47" s="7" t="s">
        <v>28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5">
      <c r="A48" s="7" t="s">
        <v>29</v>
      </c>
      <c r="B48" s="172">
        <v>0</v>
      </c>
      <c r="C48" s="172">
        <v>0</v>
      </c>
      <c r="D48" s="172">
        <v>0</v>
      </c>
      <c r="E48" s="172">
        <v>0</v>
      </c>
      <c r="F48" s="168">
        <v>3960</v>
      </c>
      <c r="G48" s="168">
        <v>0</v>
      </c>
    </row>
    <row r="49" spans="1:9" ht="15">
      <c r="A49" s="3" t="s">
        <v>30</v>
      </c>
      <c r="B49" s="3">
        <f aca="true" t="shared" si="1" ref="B49:G49">SUM(B20:B48)</f>
        <v>756479</v>
      </c>
      <c r="C49" s="3">
        <f t="shared" si="1"/>
        <v>29218648</v>
      </c>
      <c r="D49" s="3">
        <f t="shared" si="1"/>
        <v>2578965367</v>
      </c>
      <c r="E49" s="3">
        <f t="shared" si="1"/>
        <v>648847808</v>
      </c>
      <c r="F49" s="3">
        <f t="shared" si="1"/>
        <v>28119345</v>
      </c>
      <c r="G49" s="3">
        <f t="shared" si="1"/>
        <v>63870578</v>
      </c>
      <c r="H49" s="168"/>
      <c r="I49" s="8"/>
    </row>
    <row r="50" spans="1:7" ht="15">
      <c r="A50" s="7" t="s">
        <v>31</v>
      </c>
      <c r="B50" s="168">
        <v>526263</v>
      </c>
      <c r="C50" s="168">
        <v>5267050</v>
      </c>
      <c r="D50" s="168">
        <v>1051455295</v>
      </c>
      <c r="E50" s="168">
        <v>264777552</v>
      </c>
      <c r="F50" s="168">
        <v>1153666</v>
      </c>
      <c r="G50" s="168">
        <v>10098685</v>
      </c>
    </row>
    <row r="51" spans="1:7" ht="15">
      <c r="A51" s="7" t="s">
        <v>32</v>
      </c>
      <c r="B51" s="172">
        <v>1383</v>
      </c>
      <c r="C51" s="168">
        <v>294200</v>
      </c>
      <c r="D51" s="168">
        <v>1010998</v>
      </c>
      <c r="E51" s="168">
        <v>255254</v>
      </c>
      <c r="F51" s="168">
        <v>641668</v>
      </c>
      <c r="G51" s="168">
        <v>642765</v>
      </c>
    </row>
    <row r="52" spans="1:7" ht="15">
      <c r="A52" s="7" t="s">
        <v>33</v>
      </c>
      <c r="B52" s="172">
        <v>104</v>
      </c>
      <c r="C52" s="168">
        <v>39083</v>
      </c>
      <c r="D52" s="168">
        <v>6859483</v>
      </c>
      <c r="E52" s="168">
        <v>1715471</v>
      </c>
      <c r="F52" s="172">
        <v>0</v>
      </c>
      <c r="G52" s="168">
        <v>223574</v>
      </c>
    </row>
    <row r="53" spans="1:7" ht="15">
      <c r="A53" s="7" t="s">
        <v>34</v>
      </c>
      <c r="B53" s="172">
        <v>609</v>
      </c>
      <c r="C53" s="168">
        <v>137220</v>
      </c>
      <c r="D53" s="168">
        <v>413541</v>
      </c>
      <c r="E53" s="168">
        <v>104417</v>
      </c>
      <c r="F53" s="168">
        <v>330282</v>
      </c>
      <c r="G53" s="168">
        <v>259615</v>
      </c>
    </row>
    <row r="54" spans="1:7" ht="15">
      <c r="A54" s="7" t="s">
        <v>35</v>
      </c>
      <c r="B54" s="172">
        <v>34</v>
      </c>
      <c r="C54" s="168">
        <v>8695</v>
      </c>
      <c r="D54" s="168">
        <v>1767431</v>
      </c>
      <c r="E54" s="168">
        <v>442013</v>
      </c>
      <c r="F54" s="172">
        <v>0</v>
      </c>
      <c r="G54" s="168">
        <v>14755</v>
      </c>
    </row>
    <row r="55" spans="1:7" ht="15">
      <c r="A55" s="7" t="s">
        <v>123</v>
      </c>
      <c r="B55" s="172">
        <v>0</v>
      </c>
      <c r="C55" s="168">
        <v>1075</v>
      </c>
      <c r="D55" s="168">
        <v>214769</v>
      </c>
      <c r="E55" s="168">
        <v>54007</v>
      </c>
      <c r="F55" s="172">
        <v>0</v>
      </c>
      <c r="G55" s="168">
        <v>1940</v>
      </c>
    </row>
    <row r="56" spans="1:7" ht="15">
      <c r="A56" s="7" t="s">
        <v>36</v>
      </c>
      <c r="B56" s="172">
        <v>17</v>
      </c>
      <c r="C56" s="168">
        <v>3000</v>
      </c>
      <c r="D56" s="168">
        <v>5569</v>
      </c>
      <c r="E56" s="168">
        <v>1400</v>
      </c>
      <c r="F56" s="172">
        <v>0</v>
      </c>
      <c r="G56" s="168">
        <v>4200</v>
      </c>
    </row>
    <row r="57" spans="1:7" ht="15">
      <c r="A57" s="7" t="s">
        <v>37</v>
      </c>
      <c r="B57" s="172">
        <v>1</v>
      </c>
      <c r="C57" s="168">
        <v>100</v>
      </c>
      <c r="D57" s="168">
        <v>45</v>
      </c>
      <c r="E57" s="168">
        <v>11</v>
      </c>
      <c r="F57" s="172">
        <v>0</v>
      </c>
      <c r="G57" s="168">
        <v>2400</v>
      </c>
    </row>
    <row r="58" spans="1:7" ht="15">
      <c r="A58" s="7" t="s">
        <v>38</v>
      </c>
      <c r="B58" s="168">
        <v>2321</v>
      </c>
      <c r="C58" s="168">
        <v>343385</v>
      </c>
      <c r="D58" s="168">
        <v>68469359</v>
      </c>
      <c r="E58" s="168">
        <v>17254590</v>
      </c>
      <c r="F58" s="172">
        <v>0</v>
      </c>
      <c r="G58" s="168">
        <v>744700</v>
      </c>
    </row>
    <row r="59" spans="1:7" ht="15">
      <c r="A59" s="7" t="s">
        <v>39</v>
      </c>
      <c r="B59" s="172">
        <v>310</v>
      </c>
      <c r="C59" s="168">
        <v>40500</v>
      </c>
      <c r="D59" s="168">
        <v>8929907</v>
      </c>
      <c r="E59" s="168">
        <v>2243697</v>
      </c>
      <c r="F59" s="168">
        <v>21982</v>
      </c>
      <c r="G59" s="168">
        <v>85010</v>
      </c>
    </row>
    <row r="60" spans="1:7" ht="15">
      <c r="A60" s="7" t="s">
        <v>40</v>
      </c>
      <c r="B60" s="172">
        <v>97</v>
      </c>
      <c r="C60" s="168">
        <v>5307</v>
      </c>
      <c r="D60" s="168">
        <v>923793</v>
      </c>
      <c r="E60" s="168">
        <v>231616</v>
      </c>
      <c r="F60" s="168">
        <v>1018</v>
      </c>
      <c r="G60" s="168">
        <v>9324</v>
      </c>
    </row>
    <row r="61" spans="1:7" ht="15">
      <c r="A61" s="7" t="s">
        <v>41</v>
      </c>
      <c r="B61" s="172">
        <v>200</v>
      </c>
      <c r="C61" s="172">
        <v>0</v>
      </c>
      <c r="D61" s="168">
        <v>1188358</v>
      </c>
      <c r="E61" s="168">
        <v>298500</v>
      </c>
      <c r="F61" s="172">
        <v>0</v>
      </c>
      <c r="G61" s="172">
        <v>0</v>
      </c>
    </row>
    <row r="62" spans="1:7" ht="15">
      <c r="A62" s="7" t="s">
        <v>7</v>
      </c>
      <c r="B62" s="168">
        <v>4175</v>
      </c>
      <c r="C62" s="168">
        <v>1641950</v>
      </c>
      <c r="D62" s="168">
        <v>327493249</v>
      </c>
      <c r="E62" s="168">
        <v>82612744</v>
      </c>
      <c r="F62" s="172">
        <v>0</v>
      </c>
      <c r="G62" s="168">
        <v>3406900</v>
      </c>
    </row>
    <row r="63" spans="1:7" ht="15">
      <c r="A63" s="7" t="s">
        <v>42</v>
      </c>
      <c r="B63" s="172">
        <v>42</v>
      </c>
      <c r="C63" s="168">
        <v>3056</v>
      </c>
      <c r="D63" s="168">
        <v>597419</v>
      </c>
      <c r="E63" s="168">
        <v>150777</v>
      </c>
      <c r="F63" s="168">
        <v>2091</v>
      </c>
      <c r="G63" s="168">
        <v>5387</v>
      </c>
    </row>
    <row r="64" spans="1:7" ht="15">
      <c r="A64" s="7" t="s">
        <v>43</v>
      </c>
      <c r="B64" s="172">
        <v>54</v>
      </c>
      <c r="C64" s="168">
        <v>1083</v>
      </c>
      <c r="D64" s="168">
        <v>184332</v>
      </c>
      <c r="E64" s="168">
        <v>46776</v>
      </c>
      <c r="F64" s="168">
        <v>1034</v>
      </c>
      <c r="G64" s="168">
        <v>4516</v>
      </c>
    </row>
    <row r="65" spans="1:7" ht="15">
      <c r="A65" s="7" t="s">
        <v>44</v>
      </c>
      <c r="B65" s="172">
        <v>46</v>
      </c>
      <c r="C65" s="168">
        <v>731</v>
      </c>
      <c r="D65" s="168">
        <v>126283</v>
      </c>
      <c r="E65" s="168">
        <v>31896</v>
      </c>
      <c r="F65" s="168">
        <v>314</v>
      </c>
      <c r="G65" s="168">
        <v>1745</v>
      </c>
    </row>
    <row r="66" spans="1:7" ht="15">
      <c r="A66" s="7" t="s">
        <v>45</v>
      </c>
      <c r="B66" s="172">
        <v>98</v>
      </c>
      <c r="C66" s="168">
        <v>5300</v>
      </c>
      <c r="D66" s="168">
        <v>880595</v>
      </c>
      <c r="E66" s="168">
        <v>220619</v>
      </c>
      <c r="F66" s="172">
        <v>2739</v>
      </c>
      <c r="G66" s="168">
        <v>8010</v>
      </c>
    </row>
    <row r="67" spans="1:7" ht="15">
      <c r="A67" s="7" t="s">
        <v>46</v>
      </c>
      <c r="B67" s="172">
        <v>43</v>
      </c>
      <c r="C67" s="168">
        <v>2241</v>
      </c>
      <c r="D67" s="168">
        <v>226710</v>
      </c>
      <c r="E67" s="168">
        <v>56980</v>
      </c>
      <c r="F67" s="172">
        <v>774</v>
      </c>
      <c r="G67" s="168">
        <v>4558</v>
      </c>
    </row>
    <row r="68" spans="1:7" ht="15">
      <c r="A68" s="7" t="s">
        <v>47</v>
      </c>
      <c r="B68" s="172">
        <v>18</v>
      </c>
      <c r="C68" s="172">
        <v>3161</v>
      </c>
      <c r="D68" s="168">
        <v>452553</v>
      </c>
      <c r="E68" s="168">
        <v>114834</v>
      </c>
      <c r="F68" s="172">
        <v>715</v>
      </c>
      <c r="G68" s="168">
        <v>5098</v>
      </c>
    </row>
    <row r="69" spans="1:7" ht="15">
      <c r="A69" s="7" t="s">
        <v>48</v>
      </c>
      <c r="B69" s="172">
        <v>15</v>
      </c>
      <c r="C69" s="172">
        <v>199</v>
      </c>
      <c r="D69" s="168">
        <v>39478</v>
      </c>
      <c r="E69" s="168">
        <v>10093</v>
      </c>
      <c r="F69" s="172">
        <v>119</v>
      </c>
      <c r="G69" s="168">
        <v>439</v>
      </c>
    </row>
    <row r="70" spans="1:8" ht="15">
      <c r="A70" s="7" t="s">
        <v>49</v>
      </c>
      <c r="B70" s="172">
        <v>22</v>
      </c>
      <c r="C70" s="172">
        <v>333</v>
      </c>
      <c r="D70" s="168">
        <v>65886</v>
      </c>
      <c r="E70" s="168">
        <v>16681</v>
      </c>
      <c r="F70" s="172">
        <v>176</v>
      </c>
      <c r="G70" s="168">
        <v>915</v>
      </c>
      <c r="H70" s="175"/>
    </row>
    <row r="71" spans="1:7" ht="15">
      <c r="A71" s="7" t="s">
        <v>50</v>
      </c>
      <c r="B71" s="172">
        <v>31</v>
      </c>
      <c r="C71" s="172">
        <v>811</v>
      </c>
      <c r="D71" s="168">
        <v>70967</v>
      </c>
      <c r="E71" s="168">
        <v>17974</v>
      </c>
      <c r="F71" s="172">
        <v>576</v>
      </c>
      <c r="G71" s="168">
        <v>1338</v>
      </c>
    </row>
    <row r="72" spans="1:8" ht="15">
      <c r="A72" s="7" t="s">
        <v>51</v>
      </c>
      <c r="B72" s="172">
        <v>0</v>
      </c>
      <c r="C72" s="172">
        <v>0</v>
      </c>
      <c r="D72" s="172">
        <v>0</v>
      </c>
      <c r="E72" s="172">
        <v>0</v>
      </c>
      <c r="F72" s="172">
        <v>0</v>
      </c>
      <c r="G72" s="172">
        <v>0</v>
      </c>
      <c r="H72" s="175"/>
    </row>
    <row r="73" spans="1:7" ht="12.75">
      <c r="A73" s="3" t="s">
        <v>52</v>
      </c>
      <c r="B73" s="3">
        <f aca="true" t="shared" si="2" ref="B73:G73">SUM(B50:B72)</f>
        <v>535883</v>
      </c>
      <c r="C73" s="3">
        <f t="shared" si="2"/>
        <v>7798480</v>
      </c>
      <c r="D73" s="3">
        <f t="shared" si="2"/>
        <v>1471376020</v>
      </c>
      <c r="E73" s="3">
        <f t="shared" si="2"/>
        <v>370657902</v>
      </c>
      <c r="F73" s="3">
        <f t="shared" si="2"/>
        <v>2157154</v>
      </c>
      <c r="G73" s="3">
        <f t="shared" si="2"/>
        <v>15525874</v>
      </c>
    </row>
    <row r="74" spans="1:7" ht="15">
      <c r="A74" s="7" t="s">
        <v>53</v>
      </c>
      <c r="B74" s="172">
        <v>33</v>
      </c>
      <c r="C74" s="172">
        <v>1288</v>
      </c>
      <c r="D74" s="168">
        <v>672897</v>
      </c>
      <c r="E74" s="168">
        <v>169905</v>
      </c>
      <c r="F74" s="172">
        <v>220</v>
      </c>
      <c r="G74" s="168">
        <v>1816</v>
      </c>
    </row>
    <row r="75" spans="1:7" ht="12.75">
      <c r="A75" s="176" t="s">
        <v>54</v>
      </c>
      <c r="B75" s="3">
        <f aca="true" t="shared" si="3" ref="B75:G75">SUM(B74)</f>
        <v>33</v>
      </c>
      <c r="C75" s="3">
        <f t="shared" si="3"/>
        <v>1288</v>
      </c>
      <c r="D75" s="3">
        <f t="shared" si="3"/>
        <v>672897</v>
      </c>
      <c r="E75" s="3">
        <f t="shared" si="3"/>
        <v>169905</v>
      </c>
      <c r="F75" s="3">
        <f t="shared" si="3"/>
        <v>220</v>
      </c>
      <c r="G75" s="3">
        <f t="shared" si="3"/>
        <v>1816</v>
      </c>
    </row>
    <row r="76" spans="1:7" ht="15">
      <c r="A76" s="7" t="s">
        <v>55</v>
      </c>
      <c r="B76" s="168">
        <v>5111</v>
      </c>
      <c r="C76" s="168">
        <v>27548</v>
      </c>
      <c r="D76" s="168">
        <v>1420490</v>
      </c>
      <c r="E76" s="168">
        <v>358086</v>
      </c>
      <c r="F76" s="168">
        <v>8000</v>
      </c>
      <c r="G76" s="168">
        <v>51867</v>
      </c>
    </row>
    <row r="77" spans="1:7" ht="15">
      <c r="A77" s="7" t="s">
        <v>56</v>
      </c>
      <c r="B77" s="172">
        <v>105</v>
      </c>
      <c r="C77" s="168">
        <v>4767</v>
      </c>
      <c r="D77" s="172">
        <v>2212</v>
      </c>
      <c r="E77" s="172">
        <v>557</v>
      </c>
      <c r="F77" s="168">
        <v>5766</v>
      </c>
      <c r="G77" s="168">
        <v>9533</v>
      </c>
    </row>
    <row r="78" spans="1:7" ht="15">
      <c r="A78" s="7" t="s">
        <v>57</v>
      </c>
      <c r="B78" s="172">
        <v>16</v>
      </c>
      <c r="C78" s="172">
        <v>1162</v>
      </c>
      <c r="D78" s="168">
        <v>58202</v>
      </c>
      <c r="E78" s="168">
        <v>14587</v>
      </c>
      <c r="F78" s="172">
        <v>0</v>
      </c>
      <c r="G78" s="168">
        <v>1173</v>
      </c>
    </row>
    <row r="79" spans="1:7" ht="15">
      <c r="A79" s="7" t="s">
        <v>58</v>
      </c>
      <c r="B79" s="172">
        <v>100</v>
      </c>
      <c r="C79" s="168">
        <v>2964</v>
      </c>
      <c r="D79" s="168">
        <v>1048</v>
      </c>
      <c r="E79" s="172">
        <v>263</v>
      </c>
      <c r="F79" s="168">
        <v>3964</v>
      </c>
      <c r="G79" s="168">
        <v>5279</v>
      </c>
    </row>
    <row r="80" spans="1:7" ht="15">
      <c r="A80" s="7" t="s">
        <v>122</v>
      </c>
      <c r="B80" s="172">
        <v>0</v>
      </c>
      <c r="C80" s="172">
        <v>0</v>
      </c>
      <c r="D80" s="168">
        <v>0</v>
      </c>
      <c r="E80" s="168">
        <v>0</v>
      </c>
      <c r="F80" s="172">
        <v>0</v>
      </c>
      <c r="G80" s="168">
        <v>6</v>
      </c>
    </row>
    <row r="81" spans="1:7" ht="15">
      <c r="A81" s="7" t="s">
        <v>127</v>
      </c>
      <c r="B81" s="168">
        <v>3494</v>
      </c>
      <c r="C81" s="168">
        <v>10743</v>
      </c>
      <c r="D81" s="168">
        <v>598926</v>
      </c>
      <c r="E81" s="168">
        <v>151011</v>
      </c>
      <c r="F81" s="168">
        <v>7549</v>
      </c>
      <c r="G81" s="168">
        <v>16357</v>
      </c>
    </row>
    <row r="82" spans="1:7" ht="15">
      <c r="A82" s="7" t="s">
        <v>7</v>
      </c>
      <c r="B82" s="172">
        <v>120</v>
      </c>
      <c r="C82" s="172">
        <v>1418</v>
      </c>
      <c r="D82" s="172">
        <v>77919</v>
      </c>
      <c r="E82" s="172">
        <v>19664</v>
      </c>
      <c r="F82" s="172">
        <v>0</v>
      </c>
      <c r="G82" s="168">
        <v>2078</v>
      </c>
    </row>
    <row r="83" spans="1:7" ht="15">
      <c r="A83" s="7" t="s">
        <v>59</v>
      </c>
      <c r="B83" s="172">
        <v>0</v>
      </c>
      <c r="C83" s="172">
        <v>0</v>
      </c>
      <c r="D83" s="172">
        <v>0</v>
      </c>
      <c r="E83" s="172">
        <v>0</v>
      </c>
      <c r="F83" s="172">
        <v>0</v>
      </c>
      <c r="G83" s="172">
        <v>0</v>
      </c>
    </row>
    <row r="84" spans="1:7" ht="15">
      <c r="A84" s="7" t="s">
        <v>57</v>
      </c>
      <c r="B84" s="172">
        <v>0</v>
      </c>
      <c r="C84" s="172">
        <v>0</v>
      </c>
      <c r="D84" s="172">
        <v>0</v>
      </c>
      <c r="E84" s="172">
        <v>0</v>
      </c>
      <c r="F84" s="172">
        <v>0</v>
      </c>
      <c r="G84" s="172">
        <v>0</v>
      </c>
    </row>
    <row r="85" spans="1:7" ht="15">
      <c r="A85" s="7" t="s">
        <v>60</v>
      </c>
      <c r="B85" s="172">
        <v>6</v>
      </c>
      <c r="C85" s="172">
        <v>15</v>
      </c>
      <c r="D85" s="172">
        <v>35</v>
      </c>
      <c r="E85" s="172">
        <v>9</v>
      </c>
      <c r="F85" s="172">
        <v>332</v>
      </c>
      <c r="G85" s="168">
        <v>32</v>
      </c>
    </row>
    <row r="86" spans="1:7" ht="15">
      <c r="A86" s="7" t="s">
        <v>122</v>
      </c>
      <c r="B86" s="172">
        <v>1</v>
      </c>
      <c r="C86" s="172">
        <v>1</v>
      </c>
      <c r="D86" s="172">
        <v>56</v>
      </c>
      <c r="E86" s="172">
        <v>14</v>
      </c>
      <c r="F86" s="172">
        <v>0</v>
      </c>
      <c r="G86" s="172">
        <v>1</v>
      </c>
    </row>
    <row r="87" spans="1:7" ht="15">
      <c r="A87" s="7" t="s">
        <v>128</v>
      </c>
      <c r="B87" s="172">
        <v>5</v>
      </c>
      <c r="C87" s="172">
        <v>681</v>
      </c>
      <c r="D87" s="172">
        <v>34807</v>
      </c>
      <c r="E87" s="172">
        <v>8804</v>
      </c>
      <c r="F87" s="172">
        <v>852</v>
      </c>
      <c r="G87" s="168">
        <v>692</v>
      </c>
    </row>
    <row r="88" spans="1:7" ht="15">
      <c r="A88" s="7" t="s">
        <v>7</v>
      </c>
      <c r="B88" s="172">
        <v>0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</row>
    <row r="89" spans="1:7" ht="15">
      <c r="A89" s="7" t="s">
        <v>61</v>
      </c>
      <c r="B89" s="168">
        <v>11727</v>
      </c>
      <c r="C89" s="168">
        <v>42024</v>
      </c>
      <c r="D89" s="168">
        <v>750195</v>
      </c>
      <c r="E89" s="168">
        <v>188575</v>
      </c>
      <c r="F89" s="168">
        <v>17940</v>
      </c>
      <c r="G89" s="168">
        <v>78915</v>
      </c>
    </row>
    <row r="90" spans="1:7" ht="15">
      <c r="A90" s="7" t="s">
        <v>62</v>
      </c>
      <c r="B90" s="172">
        <v>74</v>
      </c>
      <c r="C90" s="168">
        <v>5985</v>
      </c>
      <c r="D90" s="168">
        <v>4080</v>
      </c>
      <c r="E90" s="172">
        <v>1031</v>
      </c>
      <c r="F90" s="168">
        <v>11528</v>
      </c>
      <c r="G90" s="168">
        <v>15059</v>
      </c>
    </row>
    <row r="91" spans="1:7" ht="15">
      <c r="A91" s="7" t="s">
        <v>57</v>
      </c>
      <c r="B91" s="172">
        <v>0</v>
      </c>
      <c r="C91" s="172">
        <v>0</v>
      </c>
      <c r="D91" s="172">
        <v>0</v>
      </c>
      <c r="E91" s="172">
        <v>0</v>
      </c>
      <c r="F91" s="172">
        <v>0</v>
      </c>
      <c r="G91" s="168">
        <v>4103</v>
      </c>
    </row>
    <row r="92" spans="1:7" ht="15">
      <c r="A92" s="7" t="s">
        <v>63</v>
      </c>
      <c r="B92" s="172">
        <v>92</v>
      </c>
      <c r="C92" s="168">
        <v>6283</v>
      </c>
      <c r="D92" s="168">
        <v>1888</v>
      </c>
      <c r="E92" s="172">
        <v>475</v>
      </c>
      <c r="F92" s="168">
        <v>16196</v>
      </c>
      <c r="G92" s="168">
        <v>11359</v>
      </c>
    </row>
    <row r="93" spans="1:7" ht="15">
      <c r="A93" s="7" t="s">
        <v>133</v>
      </c>
      <c r="B93" s="172">
        <v>0</v>
      </c>
      <c r="C93" s="172">
        <v>0</v>
      </c>
      <c r="D93" s="172">
        <v>0</v>
      </c>
      <c r="E93" s="172">
        <v>0</v>
      </c>
      <c r="F93" s="172">
        <v>0</v>
      </c>
      <c r="G93" s="168">
        <v>0</v>
      </c>
    </row>
    <row r="94" spans="1:7" ht="15">
      <c r="A94" s="7" t="s">
        <v>64</v>
      </c>
      <c r="B94" s="172">
        <v>0</v>
      </c>
      <c r="C94" s="172">
        <v>0</v>
      </c>
      <c r="D94" s="172">
        <v>0</v>
      </c>
      <c r="E94" s="172">
        <v>0</v>
      </c>
      <c r="F94" s="172">
        <v>50</v>
      </c>
      <c r="G94" s="168">
        <v>0</v>
      </c>
    </row>
    <row r="95" spans="1:7" ht="15">
      <c r="A95" s="7" t="s">
        <v>63</v>
      </c>
      <c r="B95" s="172">
        <v>1</v>
      </c>
      <c r="C95" s="172">
        <v>43</v>
      </c>
      <c r="D95" s="172">
        <v>15</v>
      </c>
      <c r="E95" s="172">
        <v>4</v>
      </c>
      <c r="F95" s="172">
        <v>1323</v>
      </c>
      <c r="G95" s="168">
        <v>341</v>
      </c>
    </row>
    <row r="96" spans="1:7" ht="15">
      <c r="A96" s="7" t="s">
        <v>122</v>
      </c>
      <c r="B96" s="172">
        <v>0</v>
      </c>
      <c r="C96" s="172">
        <v>0</v>
      </c>
      <c r="D96" s="172">
        <v>0</v>
      </c>
      <c r="E96" s="172">
        <v>0</v>
      </c>
      <c r="F96" s="172">
        <v>0</v>
      </c>
      <c r="G96" s="172">
        <v>0</v>
      </c>
    </row>
    <row r="97" spans="1:7" ht="15">
      <c r="A97" s="7" t="s">
        <v>65</v>
      </c>
      <c r="B97" s="172">
        <v>208</v>
      </c>
      <c r="C97" s="168">
        <v>2656</v>
      </c>
      <c r="D97" s="168">
        <v>91267</v>
      </c>
      <c r="E97" s="168">
        <v>22931</v>
      </c>
      <c r="F97" s="168">
        <v>2673</v>
      </c>
      <c r="G97" s="168">
        <v>6465</v>
      </c>
    </row>
    <row r="98" spans="1:7" ht="15">
      <c r="A98" s="7" t="s">
        <v>66</v>
      </c>
      <c r="B98" s="172">
        <v>31</v>
      </c>
      <c r="C98" s="168">
        <v>435</v>
      </c>
      <c r="D98" s="168">
        <v>21107</v>
      </c>
      <c r="E98" s="168">
        <v>5329</v>
      </c>
      <c r="F98" s="168">
        <v>1665</v>
      </c>
      <c r="G98" s="168">
        <v>2368</v>
      </c>
    </row>
    <row r="99" spans="1:7" ht="15">
      <c r="A99" s="7" t="s">
        <v>134</v>
      </c>
      <c r="B99" s="172">
        <v>0</v>
      </c>
      <c r="C99" s="172">
        <v>0</v>
      </c>
      <c r="D99" s="172">
        <v>0</v>
      </c>
      <c r="E99" s="172">
        <v>0</v>
      </c>
      <c r="F99" s="172">
        <v>0</v>
      </c>
      <c r="G99" s="172">
        <v>0</v>
      </c>
    </row>
    <row r="100" spans="1:7" ht="15">
      <c r="A100" s="7" t="s">
        <v>59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ht="15">
      <c r="A101" s="7" t="s">
        <v>67</v>
      </c>
      <c r="B101" s="10">
        <v>29</v>
      </c>
      <c r="C101" s="10">
        <v>809</v>
      </c>
      <c r="D101" s="10">
        <v>33193</v>
      </c>
      <c r="E101" s="10">
        <v>8343</v>
      </c>
      <c r="F101" s="10">
        <v>745</v>
      </c>
      <c r="G101" s="10">
        <v>809</v>
      </c>
    </row>
    <row r="102" spans="1:7" ht="15">
      <c r="A102" s="7" t="s">
        <v>68</v>
      </c>
      <c r="B102" s="172">
        <v>330</v>
      </c>
      <c r="C102" s="172">
        <v>780</v>
      </c>
      <c r="D102" s="168">
        <v>30154</v>
      </c>
      <c r="E102" s="168">
        <v>7567</v>
      </c>
      <c r="F102" s="172">
        <v>0</v>
      </c>
      <c r="G102" s="168">
        <v>1295</v>
      </c>
    </row>
    <row r="103" spans="1:7" ht="15">
      <c r="A103" s="7" t="s">
        <v>69</v>
      </c>
      <c r="B103" s="172">
        <v>0</v>
      </c>
      <c r="C103" s="172">
        <v>0</v>
      </c>
      <c r="D103" s="172">
        <v>0</v>
      </c>
      <c r="E103" s="172">
        <v>0</v>
      </c>
      <c r="F103" s="172">
        <v>202</v>
      </c>
      <c r="G103" s="168">
        <v>202</v>
      </c>
    </row>
    <row r="104" spans="1:7" ht="15">
      <c r="A104" s="7" t="s">
        <v>57</v>
      </c>
      <c r="B104" s="172">
        <v>0</v>
      </c>
      <c r="C104" s="172">
        <v>0</v>
      </c>
      <c r="D104" s="172">
        <v>0</v>
      </c>
      <c r="E104" s="172">
        <v>0</v>
      </c>
      <c r="F104" s="172">
        <v>0</v>
      </c>
      <c r="G104" s="172">
        <v>202</v>
      </c>
    </row>
    <row r="105" spans="1:8" ht="15">
      <c r="A105" s="7" t="s">
        <v>70</v>
      </c>
      <c r="B105" s="172">
        <v>0</v>
      </c>
      <c r="C105" s="172">
        <v>0</v>
      </c>
      <c r="D105" s="172">
        <v>0</v>
      </c>
      <c r="E105" s="172">
        <v>0</v>
      </c>
      <c r="F105" s="172">
        <v>202</v>
      </c>
      <c r="G105" s="168">
        <v>202</v>
      </c>
      <c r="H105" s="175"/>
    </row>
    <row r="106" spans="1:7" ht="15">
      <c r="A106" s="7" t="s">
        <v>122</v>
      </c>
      <c r="B106" s="172">
        <v>0</v>
      </c>
      <c r="C106" s="172">
        <v>0</v>
      </c>
      <c r="D106" s="172">
        <v>0</v>
      </c>
      <c r="E106" s="172">
        <v>0</v>
      </c>
      <c r="F106" s="172">
        <v>0</v>
      </c>
      <c r="G106" s="172">
        <v>0</v>
      </c>
    </row>
    <row r="107" spans="1:7" ht="15">
      <c r="A107" s="7" t="s">
        <v>124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ht="12.75">
      <c r="A108" s="3" t="s">
        <v>71</v>
      </c>
      <c r="B108" s="3">
        <f aca="true" t="shared" si="4" ref="B108:G108">SUM(B76:B107)</f>
        <v>21450</v>
      </c>
      <c r="C108" s="3">
        <f t="shared" si="4"/>
        <v>108314</v>
      </c>
      <c r="D108" s="3">
        <f t="shared" si="4"/>
        <v>3125594</v>
      </c>
      <c r="E108" s="3">
        <f t="shared" si="4"/>
        <v>787250</v>
      </c>
      <c r="F108" s="3">
        <f t="shared" si="4"/>
        <v>78987</v>
      </c>
      <c r="G108" s="3">
        <f t="shared" si="4"/>
        <v>208338</v>
      </c>
    </row>
    <row r="109" spans="1:7" ht="13.5" thickBot="1">
      <c r="A109" s="3" t="s">
        <v>72</v>
      </c>
      <c r="B109" s="3">
        <f aca="true" t="shared" si="5" ref="B109:G109">SUM(B108,B75,B73,B49,B19)</f>
        <v>1558528</v>
      </c>
      <c r="C109" s="3">
        <f t="shared" si="5"/>
        <v>39679583</v>
      </c>
      <c r="D109" s="3">
        <f t="shared" si="5"/>
        <v>4165051674</v>
      </c>
      <c r="E109" s="3">
        <f t="shared" si="5"/>
        <v>1048340867</v>
      </c>
      <c r="F109" s="3">
        <f t="shared" si="5"/>
        <v>30743947</v>
      </c>
      <c r="G109" s="3">
        <f t="shared" si="5"/>
        <v>83577536</v>
      </c>
    </row>
    <row r="110" spans="1:7" ht="13.5" thickBot="1">
      <c r="A110" s="671" t="s">
        <v>73</v>
      </c>
      <c r="B110" s="672">
        <v>0</v>
      </c>
      <c r="C110" s="672">
        <v>0</v>
      </c>
      <c r="D110" s="672">
        <v>0</v>
      </c>
      <c r="E110" s="672">
        <v>0</v>
      </c>
      <c r="F110" s="672">
        <v>0</v>
      </c>
      <c r="G110" s="673">
        <v>0</v>
      </c>
    </row>
    <row r="111" spans="1:7" ht="12.75">
      <c r="A111" s="7" t="s">
        <v>74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ht="15">
      <c r="A112" s="7" t="s">
        <v>75</v>
      </c>
      <c r="B112" s="173">
        <v>0</v>
      </c>
      <c r="C112" s="174">
        <v>0</v>
      </c>
      <c r="D112" s="174">
        <v>0</v>
      </c>
      <c r="E112" s="174">
        <v>0</v>
      </c>
      <c r="F112" s="174">
        <v>0</v>
      </c>
      <c r="G112" s="174">
        <v>0</v>
      </c>
    </row>
    <row r="113" spans="1:7" ht="15">
      <c r="A113" s="7" t="s">
        <v>76</v>
      </c>
      <c r="B113" s="173">
        <v>12</v>
      </c>
      <c r="C113" s="174">
        <v>45414</v>
      </c>
      <c r="D113" s="174">
        <v>2270607</v>
      </c>
      <c r="E113" s="174">
        <v>568147</v>
      </c>
      <c r="F113" s="173">
        <v>18200</v>
      </c>
      <c r="G113" s="174">
        <v>64016</v>
      </c>
    </row>
    <row r="114" spans="1:7" ht="12.75">
      <c r="A114" s="7" t="s">
        <v>77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ht="15">
      <c r="A115" s="7" t="s">
        <v>78</v>
      </c>
      <c r="B115" s="173">
        <v>0</v>
      </c>
      <c r="C115" s="173">
        <v>0</v>
      </c>
      <c r="D115" s="173">
        <v>0</v>
      </c>
      <c r="E115" s="173">
        <v>0</v>
      </c>
      <c r="F115" s="173">
        <v>0</v>
      </c>
      <c r="G115" s="174">
        <v>1200</v>
      </c>
    </row>
    <row r="116" spans="1:7" ht="12.75">
      <c r="A116" s="7" t="s">
        <v>79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</row>
    <row r="117" spans="1:7" ht="15">
      <c r="A117" s="7" t="s">
        <v>80</v>
      </c>
      <c r="B117" s="173">
        <v>0</v>
      </c>
      <c r="C117" s="174">
        <v>0</v>
      </c>
      <c r="D117" s="174">
        <v>0</v>
      </c>
      <c r="E117" s="174">
        <v>0</v>
      </c>
      <c r="F117" s="173">
        <v>0</v>
      </c>
      <c r="G117" s="174">
        <v>0</v>
      </c>
    </row>
    <row r="118" spans="1:7" ht="12.75">
      <c r="A118" s="7" t="s">
        <v>81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ht="15">
      <c r="A119" s="7" t="s">
        <v>82</v>
      </c>
      <c r="B119" s="173">
        <v>0</v>
      </c>
      <c r="C119" s="173">
        <v>0</v>
      </c>
      <c r="D119" s="174">
        <v>0</v>
      </c>
      <c r="E119" s="174">
        <v>0</v>
      </c>
      <c r="F119" s="173">
        <v>0</v>
      </c>
      <c r="G119" s="174">
        <v>92213</v>
      </c>
    </row>
    <row r="120" spans="1:7" ht="12.75">
      <c r="A120" s="7" t="s">
        <v>83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</row>
    <row r="121" spans="1:7" ht="12.75">
      <c r="A121" s="7" t="s">
        <v>84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ht="15">
      <c r="A122" s="7" t="s">
        <v>126</v>
      </c>
      <c r="B122" s="173">
        <v>88</v>
      </c>
      <c r="C122" s="174">
        <v>43462</v>
      </c>
      <c r="D122" s="174">
        <v>2173014</v>
      </c>
      <c r="E122" s="174">
        <v>545333</v>
      </c>
      <c r="F122" s="173">
        <v>400</v>
      </c>
      <c r="G122" s="174">
        <v>116427</v>
      </c>
    </row>
    <row r="123" spans="1:8" ht="15">
      <c r="A123" s="7" t="s">
        <v>85</v>
      </c>
      <c r="B123" s="173">
        <v>3</v>
      </c>
      <c r="C123" s="174">
        <v>4189</v>
      </c>
      <c r="D123" s="174">
        <v>209464</v>
      </c>
      <c r="E123" s="174">
        <v>52606</v>
      </c>
      <c r="F123" s="173">
        <v>3189</v>
      </c>
      <c r="G123" s="174">
        <v>13238</v>
      </c>
      <c r="H123" s="175"/>
    </row>
    <row r="124" spans="1:7" ht="12.75">
      <c r="A124" s="7" t="s">
        <v>86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ht="12.75">
      <c r="A125" s="7" t="s">
        <v>125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ht="15">
      <c r="A126" s="172" t="s">
        <v>137</v>
      </c>
      <c r="B126" s="173">
        <v>0</v>
      </c>
      <c r="C126" s="174">
        <v>0</v>
      </c>
      <c r="D126" s="174">
        <v>0</v>
      </c>
      <c r="E126" s="174">
        <v>0</v>
      </c>
      <c r="F126" s="173">
        <v>0</v>
      </c>
      <c r="G126" s="174">
        <v>0</v>
      </c>
    </row>
    <row r="127" spans="1:7" ht="15">
      <c r="A127" s="172" t="s">
        <v>138</v>
      </c>
      <c r="B127" s="173">
        <v>2</v>
      </c>
      <c r="C127" s="173">
        <v>2144</v>
      </c>
      <c r="D127" s="174">
        <v>107224</v>
      </c>
      <c r="E127" s="174">
        <v>26603</v>
      </c>
      <c r="F127" s="173">
        <v>0</v>
      </c>
      <c r="G127" s="173">
        <v>4517</v>
      </c>
    </row>
    <row r="128" spans="1:7" ht="12.75">
      <c r="A128" s="3" t="s">
        <v>87</v>
      </c>
      <c r="B128" s="3">
        <f aca="true" t="shared" si="6" ref="B128:G128">SUM(B111:B127)</f>
        <v>105</v>
      </c>
      <c r="C128" s="3">
        <f t="shared" si="6"/>
        <v>95209</v>
      </c>
      <c r="D128" s="3">
        <f t="shared" si="6"/>
        <v>4760309</v>
      </c>
      <c r="E128" s="3">
        <f t="shared" si="6"/>
        <v>1192689</v>
      </c>
      <c r="F128" s="3">
        <f t="shared" si="6"/>
        <v>21789</v>
      </c>
      <c r="G128" s="3">
        <f t="shared" si="6"/>
        <v>291611</v>
      </c>
    </row>
    <row r="129" spans="1:7" ht="15">
      <c r="A129" s="7" t="s">
        <v>88</v>
      </c>
      <c r="B129" s="172">
        <v>137</v>
      </c>
      <c r="C129" s="168">
        <v>113683</v>
      </c>
      <c r="D129" s="168">
        <v>22628401</v>
      </c>
      <c r="E129" s="168">
        <v>5684353</v>
      </c>
      <c r="F129" s="172">
        <v>426</v>
      </c>
      <c r="G129" s="168">
        <v>116239</v>
      </c>
    </row>
    <row r="130" spans="1:7" ht="15">
      <c r="A130" s="7" t="s">
        <v>89</v>
      </c>
      <c r="B130" s="172">
        <v>0</v>
      </c>
      <c r="C130" s="172">
        <v>0</v>
      </c>
      <c r="D130" s="168">
        <v>0</v>
      </c>
      <c r="E130" s="168">
        <v>0</v>
      </c>
      <c r="F130" s="172">
        <v>0</v>
      </c>
      <c r="G130" s="168">
        <v>28</v>
      </c>
    </row>
    <row r="131" spans="1:7" ht="15">
      <c r="A131" s="7" t="s">
        <v>90</v>
      </c>
      <c r="B131" s="172">
        <v>675</v>
      </c>
      <c r="C131" s="168">
        <v>14557</v>
      </c>
      <c r="D131" s="168">
        <v>593749</v>
      </c>
      <c r="E131" s="168">
        <v>149461</v>
      </c>
      <c r="F131" s="172">
        <v>750</v>
      </c>
      <c r="G131" s="168">
        <v>24438</v>
      </c>
    </row>
    <row r="132" spans="1:7" ht="15">
      <c r="A132" s="7" t="s">
        <v>91</v>
      </c>
      <c r="B132" s="172">
        <v>693</v>
      </c>
      <c r="C132" s="168">
        <v>5315</v>
      </c>
      <c r="D132" s="168">
        <v>220648</v>
      </c>
      <c r="E132" s="168">
        <v>55522</v>
      </c>
      <c r="F132" s="172">
        <v>382</v>
      </c>
      <c r="G132" s="168">
        <v>8902</v>
      </c>
    </row>
    <row r="133" spans="1:7" ht="12.75">
      <c r="A133" s="7" t="s">
        <v>92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ht="12.75">
      <c r="A134" s="7" t="s">
        <v>93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ht="15">
      <c r="A135" s="7" t="s">
        <v>94</v>
      </c>
      <c r="B135" s="172">
        <v>0</v>
      </c>
      <c r="C135" s="172">
        <v>0</v>
      </c>
      <c r="D135" s="172">
        <v>0</v>
      </c>
      <c r="E135" s="172">
        <v>0</v>
      </c>
      <c r="F135" s="172">
        <v>0</v>
      </c>
      <c r="G135" s="172">
        <v>0</v>
      </c>
    </row>
    <row r="136" spans="1:8" ht="15">
      <c r="A136" s="7" t="s">
        <v>95</v>
      </c>
      <c r="B136" s="172">
        <v>0</v>
      </c>
      <c r="C136" s="172">
        <v>0</v>
      </c>
      <c r="D136" s="172">
        <v>0</v>
      </c>
      <c r="E136" s="172">
        <v>0</v>
      </c>
      <c r="F136" s="172">
        <v>0</v>
      </c>
      <c r="G136" s="168">
        <v>0</v>
      </c>
      <c r="H136" s="175"/>
    </row>
    <row r="137" spans="1:7" ht="15">
      <c r="A137" s="7" t="s">
        <v>96</v>
      </c>
      <c r="B137" s="172">
        <v>3</v>
      </c>
      <c r="C137" s="168">
        <v>1340</v>
      </c>
      <c r="D137" s="168">
        <v>269415</v>
      </c>
      <c r="E137" s="168">
        <v>66535</v>
      </c>
      <c r="F137" s="172">
        <v>0</v>
      </c>
      <c r="G137" s="168">
        <v>19046</v>
      </c>
    </row>
    <row r="138" spans="1:7" ht="15">
      <c r="A138" s="7" t="s">
        <v>97</v>
      </c>
      <c r="B138" s="172">
        <v>3</v>
      </c>
      <c r="C138" s="172">
        <v>94</v>
      </c>
      <c r="D138" s="168">
        <v>18892</v>
      </c>
      <c r="E138" s="172">
        <v>4775</v>
      </c>
      <c r="F138" s="172">
        <v>0</v>
      </c>
      <c r="G138" s="168">
        <v>163</v>
      </c>
    </row>
    <row r="139" spans="1:7" ht="12.75">
      <c r="A139" s="3" t="s">
        <v>98</v>
      </c>
      <c r="B139" s="3">
        <f aca="true" t="shared" si="7" ref="B139:G139">SUM(B129:B138)</f>
        <v>1511</v>
      </c>
      <c r="C139" s="3">
        <f t="shared" si="7"/>
        <v>134989</v>
      </c>
      <c r="D139" s="3">
        <f t="shared" si="7"/>
        <v>23731105</v>
      </c>
      <c r="E139" s="3">
        <f t="shared" si="7"/>
        <v>5960646</v>
      </c>
      <c r="F139" s="3">
        <f t="shared" si="7"/>
        <v>1558</v>
      </c>
      <c r="G139" s="3">
        <f t="shared" si="7"/>
        <v>168816</v>
      </c>
    </row>
    <row r="140" spans="1:7" ht="15">
      <c r="A140" s="7" t="s">
        <v>99</v>
      </c>
      <c r="B140" s="172">
        <v>9</v>
      </c>
      <c r="C140" s="172">
        <v>212</v>
      </c>
      <c r="D140" s="168">
        <v>42848</v>
      </c>
      <c r="E140" s="168">
        <v>10949</v>
      </c>
      <c r="F140" s="172">
        <v>0</v>
      </c>
      <c r="G140" s="168">
        <v>8220</v>
      </c>
    </row>
    <row r="141" spans="1:7" ht="13.5" thickBot="1">
      <c r="A141" s="3" t="s">
        <v>100</v>
      </c>
      <c r="B141" s="3">
        <f aca="true" t="shared" si="8" ref="B141:G141">SUM(B140,B139,B128)</f>
        <v>1625</v>
      </c>
      <c r="C141" s="3">
        <f t="shared" si="8"/>
        <v>230410</v>
      </c>
      <c r="D141" s="3">
        <f t="shared" si="8"/>
        <v>28534262</v>
      </c>
      <c r="E141" s="3">
        <f t="shared" si="8"/>
        <v>7164284</v>
      </c>
      <c r="F141" s="3">
        <f t="shared" si="8"/>
        <v>23347</v>
      </c>
      <c r="G141" s="3">
        <f t="shared" si="8"/>
        <v>468647</v>
      </c>
    </row>
    <row r="142" spans="1:7" ht="13.5" thickBot="1">
      <c r="A142" s="671" t="s">
        <v>101</v>
      </c>
      <c r="B142" s="672">
        <v>0</v>
      </c>
      <c r="C142" s="672">
        <v>0</v>
      </c>
      <c r="D142" s="672">
        <v>0</v>
      </c>
      <c r="E142" s="672">
        <v>0</v>
      </c>
      <c r="F142" s="672">
        <v>0</v>
      </c>
      <c r="G142" s="673">
        <v>0</v>
      </c>
    </row>
    <row r="143" spans="1:7" ht="13.5" thickBot="1">
      <c r="A143" s="3" t="s">
        <v>102</v>
      </c>
      <c r="B143" s="3">
        <v>168</v>
      </c>
      <c r="C143" s="3">
        <v>150800</v>
      </c>
      <c r="D143" s="3">
        <v>29623957</v>
      </c>
      <c r="E143" s="3">
        <v>7408582</v>
      </c>
      <c r="F143" s="3">
        <v>0</v>
      </c>
      <c r="G143" s="3">
        <v>342220</v>
      </c>
    </row>
    <row r="144" spans="1:7" ht="13.5" thickBot="1">
      <c r="A144" s="671" t="s">
        <v>103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7" ht="15">
      <c r="A145" s="7" t="s">
        <v>104</v>
      </c>
      <c r="B145" s="172">
        <v>282</v>
      </c>
      <c r="C145" s="168">
        <v>1530</v>
      </c>
      <c r="D145" s="168">
        <v>2364</v>
      </c>
      <c r="E145" s="172">
        <v>594</v>
      </c>
      <c r="F145" s="172">
        <v>0</v>
      </c>
      <c r="G145" s="168">
        <v>2751</v>
      </c>
    </row>
    <row r="146" spans="1:7" ht="15">
      <c r="A146" s="7" t="s">
        <v>105</v>
      </c>
      <c r="B146" s="172">
        <v>98</v>
      </c>
      <c r="C146" s="168">
        <v>2429</v>
      </c>
      <c r="D146" s="172">
        <v>83</v>
      </c>
      <c r="E146" s="172">
        <v>21</v>
      </c>
      <c r="F146" s="172">
        <v>0</v>
      </c>
      <c r="G146" s="168">
        <v>5608</v>
      </c>
    </row>
    <row r="147" spans="1:7" ht="15">
      <c r="A147" s="7" t="s">
        <v>106</v>
      </c>
      <c r="B147" s="168">
        <v>3347221</v>
      </c>
      <c r="C147" s="168">
        <v>9034105</v>
      </c>
      <c r="D147" s="168">
        <v>74632362</v>
      </c>
      <c r="E147" s="168">
        <v>18797641</v>
      </c>
      <c r="F147" s="168">
        <v>54876</v>
      </c>
      <c r="G147" s="168">
        <v>16594304</v>
      </c>
    </row>
    <row r="148" spans="1:7" ht="15">
      <c r="A148" s="172" t="s">
        <v>136</v>
      </c>
      <c r="B148" s="172">
        <v>78</v>
      </c>
      <c r="C148" s="172">
        <v>2372</v>
      </c>
      <c r="D148" s="172">
        <v>19443</v>
      </c>
      <c r="E148" s="172">
        <v>4843</v>
      </c>
      <c r="F148" s="172">
        <v>0</v>
      </c>
      <c r="G148" s="172">
        <v>2406</v>
      </c>
    </row>
    <row r="149" spans="1:8" ht="15">
      <c r="A149" s="7" t="s">
        <v>107</v>
      </c>
      <c r="B149" s="168">
        <v>3095943</v>
      </c>
      <c r="C149" s="168">
        <v>6129501</v>
      </c>
      <c r="D149" s="168">
        <v>244666635</v>
      </c>
      <c r="E149" s="168">
        <v>61558286</v>
      </c>
      <c r="F149" s="168">
        <v>22788</v>
      </c>
      <c r="G149" s="168">
        <v>10755831</v>
      </c>
      <c r="H149" s="175"/>
    </row>
    <row r="150" spans="1:8" ht="15">
      <c r="A150" s="172" t="s">
        <v>135</v>
      </c>
      <c r="B150" s="172">
        <v>177</v>
      </c>
      <c r="C150" s="168">
        <v>6518</v>
      </c>
      <c r="D150" s="168">
        <v>260198</v>
      </c>
      <c r="E150" s="168">
        <v>65756</v>
      </c>
      <c r="F150" s="172">
        <v>0</v>
      </c>
      <c r="G150" s="168">
        <v>11626</v>
      </c>
      <c r="H150" s="175"/>
    </row>
    <row r="151" spans="1:7" ht="15">
      <c r="A151" s="7" t="s">
        <v>108</v>
      </c>
      <c r="B151" s="172">
        <v>0</v>
      </c>
      <c r="C151" s="172">
        <v>0</v>
      </c>
      <c r="D151" s="172">
        <v>0</v>
      </c>
      <c r="E151" s="172">
        <v>0</v>
      </c>
      <c r="F151" s="172">
        <v>0</v>
      </c>
      <c r="G151" s="172">
        <v>0</v>
      </c>
    </row>
    <row r="152" spans="1:7" ht="15">
      <c r="A152" s="7" t="s">
        <v>109</v>
      </c>
      <c r="B152" s="172">
        <v>100</v>
      </c>
      <c r="C152" s="172">
        <v>1899</v>
      </c>
      <c r="D152" s="168">
        <v>23893</v>
      </c>
      <c r="E152" s="168">
        <v>5966</v>
      </c>
      <c r="F152" s="172">
        <v>153</v>
      </c>
      <c r="G152" s="168">
        <v>3523</v>
      </c>
    </row>
    <row r="153" spans="1:7" ht="12.75">
      <c r="A153" s="3" t="s">
        <v>110</v>
      </c>
      <c r="B153" s="3">
        <f aca="true" t="shared" si="9" ref="B153:G153">SUM(B145:B152)</f>
        <v>6443899</v>
      </c>
      <c r="C153" s="3">
        <f t="shared" si="9"/>
        <v>15178354</v>
      </c>
      <c r="D153" s="3">
        <f t="shared" si="9"/>
        <v>319604978</v>
      </c>
      <c r="E153" s="3">
        <f t="shared" si="9"/>
        <v>80433107</v>
      </c>
      <c r="F153" s="3">
        <f t="shared" si="9"/>
        <v>77817</v>
      </c>
      <c r="G153" s="3">
        <f t="shared" si="9"/>
        <v>27376049</v>
      </c>
    </row>
    <row r="154" spans="1:7" ht="12.75">
      <c r="A154" s="3" t="s">
        <v>111</v>
      </c>
      <c r="B154" s="3">
        <f aca="true" t="shared" si="10" ref="B154:G154">B153+B155</f>
        <v>8004220</v>
      </c>
      <c r="C154" s="3">
        <f t="shared" si="10"/>
        <v>55239147</v>
      </c>
      <c r="D154" s="3">
        <f t="shared" si="10"/>
        <v>4542814871</v>
      </c>
      <c r="E154" s="3">
        <f t="shared" si="10"/>
        <v>1143346840</v>
      </c>
      <c r="F154" s="3">
        <f t="shared" si="10"/>
        <v>30845111</v>
      </c>
      <c r="G154" s="3">
        <f t="shared" si="10"/>
        <v>111764452</v>
      </c>
    </row>
    <row r="155" spans="1:7" ht="12.75">
      <c r="A155" s="3" t="s">
        <v>112</v>
      </c>
      <c r="B155" s="3">
        <f aca="true" t="shared" si="11" ref="B155:G155">SUM(B143,B141,B109)</f>
        <v>1560321</v>
      </c>
      <c r="C155" s="3">
        <f t="shared" si="11"/>
        <v>40060793</v>
      </c>
      <c r="D155" s="3">
        <f t="shared" si="11"/>
        <v>4223209893</v>
      </c>
      <c r="E155" s="3">
        <f t="shared" si="11"/>
        <v>1062913733</v>
      </c>
      <c r="F155" s="3">
        <f t="shared" si="11"/>
        <v>30767294</v>
      </c>
      <c r="G155" s="3">
        <f t="shared" si="11"/>
        <v>84388403</v>
      </c>
    </row>
    <row r="156" spans="2:7" ht="12.75">
      <c r="B156" s="4"/>
      <c r="C156" s="4"/>
      <c r="D156" s="4"/>
      <c r="E156" s="4"/>
      <c r="F156" s="4"/>
      <c r="G156" s="4"/>
    </row>
  </sheetData>
  <sheetProtection/>
  <mergeCells count="10">
    <mergeCell ref="A3:G3"/>
    <mergeCell ref="A110:G110"/>
    <mergeCell ref="A142:G142"/>
    <mergeCell ref="A144:G144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58" sqref="A158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141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168">
        <v>348593</v>
      </c>
      <c r="C4" s="168">
        <v>2276450</v>
      </c>
      <c r="D4" s="168">
        <v>112342032</v>
      </c>
      <c r="E4" s="168">
        <v>30266214</v>
      </c>
      <c r="F4" s="168">
        <v>348336</v>
      </c>
      <c r="G4" s="168">
        <v>5106665</v>
      </c>
    </row>
    <row r="5" spans="1:7" ht="15">
      <c r="A5" s="7" t="s">
        <v>3</v>
      </c>
      <c r="B5" s="172">
        <v>0</v>
      </c>
      <c r="C5" s="172">
        <v>0</v>
      </c>
      <c r="D5" s="172">
        <v>0</v>
      </c>
      <c r="E5" s="172">
        <v>0</v>
      </c>
      <c r="F5" s="172">
        <v>0</v>
      </c>
      <c r="G5" s="172">
        <v>0</v>
      </c>
    </row>
    <row r="6" spans="1:7" ht="15">
      <c r="A6" s="7" t="s">
        <v>4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</row>
    <row r="7" spans="1:7" ht="15">
      <c r="A7" s="7" t="s">
        <v>5</v>
      </c>
      <c r="B7" s="172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</row>
    <row r="8" spans="1:7" ht="15">
      <c r="A8" s="7" t="s">
        <v>6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</row>
    <row r="9" spans="1:7" ht="15">
      <c r="A9" s="7" t="s">
        <v>7</v>
      </c>
      <c r="B9" s="172">
        <v>69</v>
      </c>
      <c r="C9" s="168">
        <v>67000</v>
      </c>
      <c r="D9" s="168">
        <v>3426207</v>
      </c>
      <c r="E9" s="168">
        <v>939465</v>
      </c>
      <c r="F9" s="172">
        <v>0</v>
      </c>
      <c r="G9" s="168">
        <v>1167250</v>
      </c>
    </row>
    <row r="10" spans="1:7" ht="15">
      <c r="A10" s="7" t="s">
        <v>8</v>
      </c>
      <c r="B10" s="172">
        <v>30</v>
      </c>
      <c r="C10" s="168">
        <v>3604</v>
      </c>
      <c r="D10" s="168">
        <v>310147</v>
      </c>
      <c r="E10" s="168">
        <v>85366</v>
      </c>
      <c r="F10" s="168">
        <v>1842</v>
      </c>
      <c r="G10" s="168">
        <v>9202</v>
      </c>
    </row>
    <row r="11" spans="1:7" ht="15">
      <c r="A11" s="7" t="s">
        <v>9</v>
      </c>
      <c r="B11" s="168">
        <v>4501</v>
      </c>
      <c r="C11" s="168">
        <v>13961</v>
      </c>
      <c r="D11" s="168">
        <v>5196801</v>
      </c>
      <c r="E11" s="168">
        <v>1403604</v>
      </c>
      <c r="F11" s="168">
        <v>3396</v>
      </c>
      <c r="G11" s="168">
        <v>48672</v>
      </c>
    </row>
    <row r="12" spans="1:7" ht="15">
      <c r="A12" s="7" t="s">
        <v>3</v>
      </c>
      <c r="B12" s="172">
        <v>3</v>
      </c>
      <c r="C12" s="172">
        <v>37</v>
      </c>
      <c r="D12" s="172">
        <v>123</v>
      </c>
      <c r="E12" s="172">
        <v>33</v>
      </c>
      <c r="F12" s="172">
        <v>35</v>
      </c>
      <c r="G12" s="172">
        <v>37</v>
      </c>
    </row>
    <row r="13" spans="1:7" ht="15">
      <c r="A13" s="7" t="s">
        <v>5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20</v>
      </c>
    </row>
    <row r="14" spans="1:7" ht="15">
      <c r="A14" s="7" t="s">
        <v>7</v>
      </c>
      <c r="B14" s="172">
        <v>121</v>
      </c>
      <c r="C14" s="168">
        <v>6060</v>
      </c>
      <c r="D14" s="168">
        <v>2229284</v>
      </c>
      <c r="E14" s="168">
        <v>608809</v>
      </c>
      <c r="F14" s="172">
        <v>0</v>
      </c>
      <c r="G14" s="168">
        <v>6196</v>
      </c>
    </row>
    <row r="15" spans="1:7" ht="15">
      <c r="A15" s="7" t="s">
        <v>10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</row>
    <row r="16" spans="1:7" ht="15">
      <c r="A16" s="7" t="s">
        <v>11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</row>
    <row r="17" spans="1:7" ht="15">
      <c r="A17" s="7" t="s">
        <v>12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</row>
    <row r="18" spans="1:7" ht="15">
      <c r="A18" s="7" t="s">
        <v>13</v>
      </c>
      <c r="B18" s="172">
        <v>0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</row>
    <row r="19" spans="1:7" ht="15">
      <c r="A19" s="7" t="s">
        <v>14</v>
      </c>
      <c r="B19" s="172">
        <v>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</row>
    <row r="20" spans="1:8" ht="12.75">
      <c r="A20" s="3" t="s">
        <v>15</v>
      </c>
      <c r="B20" s="3">
        <f aca="true" t="shared" si="0" ref="B20:G20">SUM(B4:B19)</f>
        <v>353317</v>
      </c>
      <c r="C20" s="3">
        <f t="shared" si="0"/>
        <v>2367112</v>
      </c>
      <c r="D20" s="3">
        <f t="shared" si="0"/>
        <v>123504594</v>
      </c>
      <c r="E20" s="3">
        <f t="shared" si="0"/>
        <v>33303491</v>
      </c>
      <c r="F20" s="3">
        <f t="shared" si="0"/>
        <v>353609</v>
      </c>
      <c r="G20" s="3">
        <f t="shared" si="0"/>
        <v>6338042</v>
      </c>
      <c r="H20" s="175"/>
    </row>
    <row r="21" spans="1:8" ht="15">
      <c r="A21" s="7" t="s">
        <v>16</v>
      </c>
      <c r="B21" s="168">
        <v>1227052</v>
      </c>
      <c r="C21" s="168">
        <v>28815473</v>
      </c>
      <c r="D21" s="168">
        <v>2205408767</v>
      </c>
      <c r="E21" s="168">
        <v>593532812</v>
      </c>
      <c r="F21" s="168">
        <v>15575511</v>
      </c>
      <c r="G21" s="168">
        <v>73792194</v>
      </c>
      <c r="H21" s="175"/>
    </row>
    <row r="22" spans="1:8" ht="15">
      <c r="A22" s="7" t="s">
        <v>130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5"/>
    </row>
    <row r="23" spans="1:8" ht="15">
      <c r="A23" s="7" t="s">
        <v>129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5"/>
    </row>
    <row r="24" spans="1:8" ht="15">
      <c r="A24" s="7" t="s">
        <v>17</v>
      </c>
      <c r="B24" s="172">
        <v>0</v>
      </c>
      <c r="C24" s="172">
        <v>0</v>
      </c>
      <c r="D24" s="172">
        <v>0</v>
      </c>
      <c r="E24" s="172">
        <v>0</v>
      </c>
      <c r="F24" s="168">
        <v>175000</v>
      </c>
      <c r="G24" s="172">
        <v>0</v>
      </c>
      <c r="H24" s="175"/>
    </row>
    <row r="25" spans="1:8" ht="15">
      <c r="A25" s="7" t="s">
        <v>4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68">
        <v>4500</v>
      </c>
      <c r="H25" s="175"/>
    </row>
    <row r="26" spans="1:8" ht="15">
      <c r="A26" s="7" t="s">
        <v>18</v>
      </c>
      <c r="B26" s="172">
        <v>48</v>
      </c>
      <c r="C26" s="168">
        <v>348000</v>
      </c>
      <c r="D26" s="168">
        <v>38642</v>
      </c>
      <c r="E26" s="168">
        <v>10663</v>
      </c>
      <c r="F26" s="168">
        <v>545000</v>
      </c>
      <c r="G26" s="168">
        <v>355000</v>
      </c>
      <c r="H26" s="175"/>
    </row>
    <row r="27" spans="1:8" ht="15">
      <c r="A27" s="7" t="s">
        <v>6</v>
      </c>
      <c r="B27" s="172">
        <v>0</v>
      </c>
      <c r="C27" s="172">
        <v>0</v>
      </c>
      <c r="D27" s="172">
        <v>0</v>
      </c>
      <c r="E27" s="172">
        <v>0</v>
      </c>
      <c r="F27" s="172">
        <v>0</v>
      </c>
      <c r="G27" s="168">
        <v>0</v>
      </c>
      <c r="H27" s="175"/>
    </row>
    <row r="28" spans="1:8" ht="15">
      <c r="A28" s="7" t="s">
        <v>19</v>
      </c>
      <c r="B28" s="172">
        <v>0</v>
      </c>
      <c r="C28" s="172">
        <v>0</v>
      </c>
      <c r="D28" s="172">
        <v>0</v>
      </c>
      <c r="E28" s="172">
        <v>0</v>
      </c>
      <c r="F28" s="168">
        <v>21005</v>
      </c>
      <c r="G28" s="168">
        <v>21005</v>
      </c>
      <c r="H28" s="175"/>
    </row>
    <row r="29" spans="1:7" ht="15">
      <c r="A29" s="7" t="s">
        <v>4</v>
      </c>
      <c r="B29" s="172">
        <v>0</v>
      </c>
      <c r="C29" s="172">
        <v>0</v>
      </c>
      <c r="D29" s="172">
        <v>0</v>
      </c>
      <c r="E29" s="172">
        <v>0</v>
      </c>
      <c r="F29" s="172">
        <v>0</v>
      </c>
      <c r="G29" s="168">
        <v>208000</v>
      </c>
    </row>
    <row r="30" spans="1:7" ht="15">
      <c r="A30" s="7" t="s">
        <v>20</v>
      </c>
      <c r="B30" s="172">
        <v>0</v>
      </c>
      <c r="C30" s="172">
        <v>0</v>
      </c>
      <c r="D30" s="172">
        <v>0</v>
      </c>
      <c r="E30" s="172">
        <v>0</v>
      </c>
      <c r="F30" s="168">
        <v>11010</v>
      </c>
      <c r="G30" s="168">
        <v>11010</v>
      </c>
    </row>
    <row r="31" spans="1:7" ht="15">
      <c r="A31" s="7" t="s">
        <v>6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68">
        <v>0</v>
      </c>
    </row>
    <row r="32" spans="1:7" ht="15">
      <c r="A32" s="7" t="s">
        <v>131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G32" s="168">
        <v>0</v>
      </c>
    </row>
    <row r="33" spans="1:7" ht="15">
      <c r="A33" s="7" t="s">
        <v>4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G33" s="168">
        <v>0</v>
      </c>
    </row>
    <row r="34" spans="1:7" ht="15">
      <c r="A34" s="7" t="s">
        <v>132</v>
      </c>
      <c r="B34" s="172">
        <v>0</v>
      </c>
      <c r="C34" s="172">
        <v>0</v>
      </c>
      <c r="D34" s="172">
        <v>0</v>
      </c>
      <c r="E34" s="172">
        <v>0</v>
      </c>
      <c r="F34" s="168">
        <v>20000</v>
      </c>
      <c r="G34" s="172">
        <v>0</v>
      </c>
    </row>
    <row r="35" spans="1:7" ht="15">
      <c r="A35" s="7" t="s">
        <v>6</v>
      </c>
      <c r="B35" s="172">
        <v>0</v>
      </c>
      <c r="C35" s="172">
        <v>0</v>
      </c>
      <c r="D35" s="172">
        <v>0</v>
      </c>
      <c r="E35" s="172">
        <v>0</v>
      </c>
      <c r="F35" s="172">
        <v>0</v>
      </c>
      <c r="G35" s="168">
        <v>0</v>
      </c>
    </row>
    <row r="36" spans="1:7" ht="15">
      <c r="A36" s="7" t="s">
        <v>21</v>
      </c>
      <c r="B36" s="172">
        <v>159</v>
      </c>
      <c r="C36" s="168">
        <v>1214343</v>
      </c>
      <c r="D36" s="168">
        <v>111697</v>
      </c>
      <c r="E36" s="168">
        <v>29225</v>
      </c>
      <c r="F36" s="168">
        <v>2439231</v>
      </c>
      <c r="G36" s="168">
        <v>3793734</v>
      </c>
    </row>
    <row r="37" spans="1:7" ht="15">
      <c r="A37" s="7" t="s">
        <v>4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G37" s="168">
        <v>506845</v>
      </c>
    </row>
    <row r="38" spans="1:7" ht="15">
      <c r="A38" s="7" t="s">
        <v>22</v>
      </c>
      <c r="B38" s="172">
        <v>460</v>
      </c>
      <c r="C38" s="168">
        <v>2611378</v>
      </c>
      <c r="D38" s="168">
        <v>101075</v>
      </c>
      <c r="E38" s="168">
        <v>26691</v>
      </c>
      <c r="F38" s="168">
        <v>4846223</v>
      </c>
      <c r="G38" s="168">
        <v>7680018</v>
      </c>
    </row>
    <row r="39" spans="1:7" ht="15">
      <c r="A39" s="7" t="s">
        <v>6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G39" s="168">
        <v>120200</v>
      </c>
    </row>
    <row r="40" spans="1:7" ht="12.75">
      <c r="A40" s="7" t="s">
        <v>120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12.75">
      <c r="A41" s="7" t="s">
        <v>121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15">
      <c r="A42" s="7" t="s">
        <v>119</v>
      </c>
      <c r="B42" s="172">
        <v>0</v>
      </c>
      <c r="C42" s="168">
        <v>0</v>
      </c>
      <c r="D42" s="168">
        <v>0</v>
      </c>
      <c r="E42" s="168">
        <v>0</v>
      </c>
      <c r="F42" s="168">
        <v>0</v>
      </c>
      <c r="G42" s="168">
        <v>0</v>
      </c>
    </row>
    <row r="43" spans="1:7" ht="12.75">
      <c r="A43" s="7" t="s">
        <v>23</v>
      </c>
      <c r="B43" s="8">
        <v>140</v>
      </c>
      <c r="C43" s="8">
        <v>249409</v>
      </c>
      <c r="D43" s="8">
        <v>45227649</v>
      </c>
      <c r="E43" s="8">
        <v>12119387</v>
      </c>
      <c r="F43" s="8">
        <v>3776877</v>
      </c>
      <c r="G43" s="8">
        <v>864502</v>
      </c>
    </row>
    <row r="44" spans="1:7" ht="12.75">
      <c r="A44" s="7" t="s">
        <v>24</v>
      </c>
      <c r="B44" s="8">
        <v>11170</v>
      </c>
      <c r="C44" s="8">
        <v>5881135</v>
      </c>
      <c r="D44" s="8">
        <v>1076005795</v>
      </c>
      <c r="E44" s="8">
        <v>290863623</v>
      </c>
      <c r="F44" s="8">
        <v>0</v>
      </c>
      <c r="G44" s="8">
        <v>15429851</v>
      </c>
    </row>
    <row r="45" spans="1:7" ht="12.75">
      <c r="A45" s="7" t="s">
        <v>25</v>
      </c>
      <c r="B45" s="8">
        <v>17</v>
      </c>
      <c r="C45" s="8">
        <v>43800</v>
      </c>
      <c r="D45" s="8">
        <v>4071142</v>
      </c>
      <c r="E45" s="8">
        <v>1066146</v>
      </c>
      <c r="F45" s="8">
        <v>1630849</v>
      </c>
      <c r="G45" s="8">
        <v>230985</v>
      </c>
    </row>
    <row r="46" spans="1:7" ht="12.75">
      <c r="A46" s="7" t="s">
        <v>26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8" ht="15">
      <c r="A47" s="7" t="s">
        <v>27</v>
      </c>
      <c r="B47" s="172">
        <v>6</v>
      </c>
      <c r="C47" s="168">
        <v>27250</v>
      </c>
      <c r="D47" s="168">
        <v>4850683</v>
      </c>
      <c r="E47" s="168">
        <v>1362973</v>
      </c>
      <c r="F47" s="168">
        <v>2144850</v>
      </c>
      <c r="G47" s="168">
        <v>43522</v>
      </c>
      <c r="H47" s="175"/>
    </row>
    <row r="48" spans="1:8" ht="12.75">
      <c r="A48" s="7" t="s">
        <v>28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175"/>
    </row>
    <row r="49" spans="1:7" ht="15">
      <c r="A49" s="7" t="s">
        <v>29</v>
      </c>
      <c r="B49" s="172">
        <v>0</v>
      </c>
      <c r="C49" s="172">
        <v>0</v>
      </c>
      <c r="D49" s="172">
        <v>0</v>
      </c>
      <c r="E49" s="172">
        <v>0</v>
      </c>
      <c r="F49" s="168">
        <v>3960</v>
      </c>
      <c r="G49" s="172">
        <v>0</v>
      </c>
    </row>
    <row r="50" spans="1:9" ht="15">
      <c r="A50" s="3" t="s">
        <v>30</v>
      </c>
      <c r="B50" s="3">
        <f aca="true" t="shared" si="1" ref="B50:G50">SUM(B21:B49)</f>
        <v>1239052</v>
      </c>
      <c r="C50" s="3">
        <f t="shared" si="1"/>
        <v>39190788</v>
      </c>
      <c r="D50" s="3">
        <f t="shared" si="1"/>
        <v>3335815450</v>
      </c>
      <c r="E50" s="3">
        <f t="shared" si="1"/>
        <v>899011520</v>
      </c>
      <c r="F50" s="3">
        <f t="shared" si="1"/>
        <v>31189516</v>
      </c>
      <c r="G50" s="3">
        <f t="shared" si="1"/>
        <v>103061366</v>
      </c>
      <c r="H50" s="168"/>
      <c r="I50" s="8"/>
    </row>
    <row r="51" spans="1:8" ht="15">
      <c r="A51" s="7" t="s">
        <v>31</v>
      </c>
      <c r="B51" s="168">
        <v>696838</v>
      </c>
      <c r="C51" s="168">
        <v>7051668</v>
      </c>
      <c r="D51" s="168">
        <v>1312074594</v>
      </c>
      <c r="E51" s="168">
        <v>354124328</v>
      </c>
      <c r="F51" s="172">
        <v>1314763</v>
      </c>
      <c r="G51" s="168">
        <v>17150353</v>
      </c>
      <c r="H51" s="175"/>
    </row>
    <row r="52" spans="1:8" ht="15">
      <c r="A52" s="7" t="s">
        <v>32</v>
      </c>
      <c r="B52" s="168">
        <v>1453</v>
      </c>
      <c r="C52" s="168">
        <v>550425</v>
      </c>
      <c r="D52" s="168">
        <v>1922020</v>
      </c>
      <c r="E52" s="168">
        <v>519731</v>
      </c>
      <c r="F52" s="168">
        <v>704404</v>
      </c>
      <c r="G52" s="168">
        <v>1193190</v>
      </c>
      <c r="H52" s="175"/>
    </row>
    <row r="53" spans="1:8" ht="15">
      <c r="A53" s="7" t="s">
        <v>33</v>
      </c>
      <c r="B53" s="172">
        <v>163</v>
      </c>
      <c r="C53" s="168">
        <v>18363</v>
      </c>
      <c r="D53" s="168">
        <v>3242821</v>
      </c>
      <c r="E53" s="168">
        <v>812472</v>
      </c>
      <c r="F53" s="172">
        <v>0</v>
      </c>
      <c r="G53" s="168">
        <v>241937</v>
      </c>
      <c r="H53" s="175"/>
    </row>
    <row r="54" spans="1:8" ht="15">
      <c r="A54" s="7" t="s">
        <v>34</v>
      </c>
      <c r="B54" s="168">
        <v>1222</v>
      </c>
      <c r="C54" s="168">
        <v>451945</v>
      </c>
      <c r="D54" s="168">
        <v>2064908</v>
      </c>
      <c r="E54" s="168">
        <v>565533</v>
      </c>
      <c r="F54" s="168">
        <v>475744</v>
      </c>
      <c r="G54" s="168">
        <v>711560</v>
      </c>
      <c r="H54" s="175"/>
    </row>
    <row r="55" spans="1:8" ht="15">
      <c r="A55" s="7" t="s">
        <v>35</v>
      </c>
      <c r="B55" s="172">
        <v>39</v>
      </c>
      <c r="C55" s="168">
        <v>3295</v>
      </c>
      <c r="D55" s="168">
        <v>683538</v>
      </c>
      <c r="E55" s="168">
        <v>171257</v>
      </c>
      <c r="F55" s="172">
        <v>0</v>
      </c>
      <c r="G55" s="168">
        <v>18050</v>
      </c>
      <c r="H55" s="175"/>
    </row>
    <row r="56" spans="1:8" ht="15">
      <c r="A56" s="7" t="s">
        <v>123</v>
      </c>
      <c r="B56" s="172">
        <v>0</v>
      </c>
      <c r="C56" s="168">
        <v>1035</v>
      </c>
      <c r="D56" s="168">
        <v>193722</v>
      </c>
      <c r="E56" s="168">
        <v>52138</v>
      </c>
      <c r="F56" s="172">
        <v>0</v>
      </c>
      <c r="G56" s="168">
        <v>2975</v>
      </c>
      <c r="H56" s="175"/>
    </row>
    <row r="57" spans="1:8" ht="15">
      <c r="A57" s="7" t="s">
        <v>36</v>
      </c>
      <c r="B57" s="172">
        <v>12</v>
      </c>
      <c r="C57" s="168">
        <v>5400</v>
      </c>
      <c r="D57" s="168">
        <v>6256</v>
      </c>
      <c r="E57" s="168">
        <v>1686</v>
      </c>
      <c r="F57" s="172">
        <v>0</v>
      </c>
      <c r="G57" s="168">
        <v>9600</v>
      </c>
      <c r="H57" s="175"/>
    </row>
    <row r="58" spans="1:8" ht="15">
      <c r="A58" s="7" t="s">
        <v>37</v>
      </c>
      <c r="B58" s="172">
        <v>0</v>
      </c>
      <c r="C58" s="172">
        <v>0</v>
      </c>
      <c r="D58" s="172">
        <v>0</v>
      </c>
      <c r="E58" s="172">
        <v>0</v>
      </c>
      <c r="F58" s="172">
        <v>0</v>
      </c>
      <c r="G58" s="168">
        <v>2400</v>
      </c>
      <c r="H58" s="175"/>
    </row>
    <row r="59" spans="1:8" ht="15">
      <c r="A59" s="7" t="s">
        <v>38</v>
      </c>
      <c r="B59" s="172">
        <v>3157</v>
      </c>
      <c r="C59" s="172">
        <v>408570</v>
      </c>
      <c r="D59" s="172">
        <v>75508210</v>
      </c>
      <c r="E59" s="172">
        <v>20515520</v>
      </c>
      <c r="F59" s="172">
        <v>0</v>
      </c>
      <c r="G59" s="172">
        <v>1153270</v>
      </c>
      <c r="H59" s="175"/>
    </row>
    <row r="60" spans="1:8" ht="15">
      <c r="A60" s="7" t="s">
        <v>39</v>
      </c>
      <c r="B60" s="172">
        <v>373</v>
      </c>
      <c r="C60" s="172">
        <v>50815</v>
      </c>
      <c r="D60" s="172">
        <v>10518054</v>
      </c>
      <c r="E60" s="172">
        <v>2856977</v>
      </c>
      <c r="F60" s="172">
        <v>25618</v>
      </c>
      <c r="G60" s="172">
        <v>135825</v>
      </c>
      <c r="H60" s="175"/>
    </row>
    <row r="61" spans="1:8" ht="15">
      <c r="A61" s="7" t="s">
        <v>40</v>
      </c>
      <c r="B61" s="172">
        <v>68</v>
      </c>
      <c r="C61" s="172">
        <v>1676</v>
      </c>
      <c r="D61" s="172">
        <v>272621</v>
      </c>
      <c r="E61" s="172">
        <v>74480</v>
      </c>
      <c r="F61" s="172">
        <v>843</v>
      </c>
      <c r="G61" s="172">
        <v>11000</v>
      </c>
      <c r="H61" s="175"/>
    </row>
    <row r="62" spans="1:8" ht="15">
      <c r="A62" s="7" t="s">
        <v>41</v>
      </c>
      <c r="B62" s="172">
        <v>82</v>
      </c>
      <c r="C62" s="172">
        <v>0</v>
      </c>
      <c r="D62" s="172">
        <v>520700</v>
      </c>
      <c r="E62" s="172">
        <v>140000</v>
      </c>
      <c r="F62" s="172">
        <v>0</v>
      </c>
      <c r="G62" s="172">
        <v>0</v>
      </c>
      <c r="H62" s="175"/>
    </row>
    <row r="63" spans="1:8" ht="15">
      <c r="A63" s="7" t="s">
        <v>7</v>
      </c>
      <c r="B63" s="172">
        <v>4856</v>
      </c>
      <c r="C63" s="172">
        <v>2043450</v>
      </c>
      <c r="D63" s="172">
        <v>373171995</v>
      </c>
      <c r="E63" s="172">
        <v>102718341</v>
      </c>
      <c r="F63" s="172">
        <v>0</v>
      </c>
      <c r="G63" s="172">
        <v>5450350</v>
      </c>
      <c r="H63" s="175"/>
    </row>
    <row r="64" spans="1:8" ht="15">
      <c r="A64" s="7" t="s">
        <v>42</v>
      </c>
      <c r="B64" s="172">
        <v>49</v>
      </c>
      <c r="C64" s="172">
        <v>2574</v>
      </c>
      <c r="D64" s="172">
        <v>474198</v>
      </c>
      <c r="E64" s="172">
        <v>129372</v>
      </c>
      <c r="F64" s="172">
        <v>1733</v>
      </c>
      <c r="G64" s="172">
        <v>7961</v>
      </c>
      <c r="H64" s="175"/>
    </row>
    <row r="65" spans="1:7" ht="15">
      <c r="A65" s="7" t="s">
        <v>43</v>
      </c>
      <c r="B65" s="172">
        <v>94</v>
      </c>
      <c r="C65" s="172">
        <v>3644</v>
      </c>
      <c r="D65" s="172">
        <v>621399</v>
      </c>
      <c r="E65" s="172">
        <v>164915</v>
      </c>
      <c r="F65" s="172">
        <v>1926</v>
      </c>
      <c r="G65" s="172">
        <v>8160</v>
      </c>
    </row>
    <row r="66" spans="1:7" ht="15">
      <c r="A66" s="7" t="s">
        <v>44</v>
      </c>
      <c r="B66" s="172">
        <v>57</v>
      </c>
      <c r="C66" s="172">
        <v>821</v>
      </c>
      <c r="D66" s="172">
        <v>138208</v>
      </c>
      <c r="E66" s="172">
        <v>37673</v>
      </c>
      <c r="F66" s="172">
        <v>415</v>
      </c>
      <c r="G66" s="172">
        <v>2566</v>
      </c>
    </row>
    <row r="67" spans="1:8" ht="15">
      <c r="A67" s="7" t="s">
        <v>45</v>
      </c>
      <c r="B67" s="172">
        <v>59</v>
      </c>
      <c r="C67" s="172">
        <v>4606</v>
      </c>
      <c r="D67" s="172">
        <v>747127</v>
      </c>
      <c r="E67" s="172">
        <v>195773</v>
      </c>
      <c r="F67" s="172">
        <v>2145</v>
      </c>
      <c r="G67" s="172">
        <v>12616</v>
      </c>
      <c r="H67" s="175"/>
    </row>
    <row r="68" spans="1:8" ht="15">
      <c r="A68" s="7" t="s">
        <v>46</v>
      </c>
      <c r="B68" s="172">
        <v>45</v>
      </c>
      <c r="C68" s="172">
        <v>1125</v>
      </c>
      <c r="D68" s="172">
        <v>109591</v>
      </c>
      <c r="E68" s="172">
        <v>29059</v>
      </c>
      <c r="F68" s="172">
        <v>129</v>
      </c>
      <c r="G68" s="172">
        <v>5683</v>
      </c>
      <c r="H68" s="175"/>
    </row>
    <row r="69" spans="1:7" ht="15">
      <c r="A69" s="7" t="s">
        <v>47</v>
      </c>
      <c r="B69" s="172">
        <v>18</v>
      </c>
      <c r="C69" s="172">
        <v>758</v>
      </c>
      <c r="D69" s="172">
        <v>103559</v>
      </c>
      <c r="E69" s="172">
        <v>27871</v>
      </c>
      <c r="F69" s="172">
        <v>795</v>
      </c>
      <c r="G69" s="172">
        <v>5856</v>
      </c>
    </row>
    <row r="70" spans="1:7" ht="15">
      <c r="A70" s="7" t="s">
        <v>48</v>
      </c>
      <c r="B70" s="172">
        <v>43</v>
      </c>
      <c r="C70" s="172">
        <v>845</v>
      </c>
      <c r="D70" s="172">
        <v>159800</v>
      </c>
      <c r="E70" s="172">
        <v>43919</v>
      </c>
      <c r="F70" s="172">
        <v>357</v>
      </c>
      <c r="G70" s="172">
        <v>1284</v>
      </c>
    </row>
    <row r="71" spans="1:8" ht="15">
      <c r="A71" s="7" t="s">
        <v>49</v>
      </c>
      <c r="B71" s="172">
        <v>62</v>
      </c>
      <c r="C71" s="172">
        <v>808</v>
      </c>
      <c r="D71" s="172">
        <v>152707</v>
      </c>
      <c r="E71" s="172">
        <v>41324</v>
      </c>
      <c r="F71" s="172">
        <v>167</v>
      </c>
      <c r="G71" s="172">
        <v>1723</v>
      </c>
      <c r="H71" s="175"/>
    </row>
    <row r="72" spans="1:8" ht="15">
      <c r="A72" s="7" t="s">
        <v>50</v>
      </c>
      <c r="B72" s="172">
        <v>24</v>
      </c>
      <c r="C72" s="172">
        <v>502</v>
      </c>
      <c r="D72" s="172">
        <v>42923</v>
      </c>
      <c r="E72" s="172">
        <v>11371</v>
      </c>
      <c r="F72" s="172">
        <v>258</v>
      </c>
      <c r="G72" s="172">
        <v>1840</v>
      </c>
      <c r="H72" s="175"/>
    </row>
    <row r="73" spans="1:8" ht="15">
      <c r="A73" s="7" t="s">
        <v>51</v>
      </c>
      <c r="B73" s="172">
        <v>0</v>
      </c>
      <c r="C73" s="168">
        <v>0</v>
      </c>
      <c r="D73" s="168">
        <v>0</v>
      </c>
      <c r="E73" s="168">
        <v>0</v>
      </c>
      <c r="F73" s="172">
        <v>0</v>
      </c>
      <c r="G73" s="168">
        <v>0</v>
      </c>
      <c r="H73" s="175"/>
    </row>
    <row r="74" spans="1:8" ht="12.75">
      <c r="A74" s="3" t="s">
        <v>52</v>
      </c>
      <c r="B74" s="3">
        <f aca="true" t="shared" si="2" ref="B74:G74">SUM(B51:B73)</f>
        <v>708714</v>
      </c>
      <c r="C74" s="3">
        <f t="shared" si="2"/>
        <v>10602325</v>
      </c>
      <c r="D74" s="3">
        <f t="shared" si="2"/>
        <v>1782728951</v>
      </c>
      <c r="E74" s="3">
        <f t="shared" si="2"/>
        <v>483233740</v>
      </c>
      <c r="F74" s="3">
        <f t="shared" si="2"/>
        <v>2529297</v>
      </c>
      <c r="G74" s="3">
        <f t="shared" si="2"/>
        <v>26128199</v>
      </c>
      <c r="H74" s="175"/>
    </row>
    <row r="75" spans="1:8" ht="15">
      <c r="A75" s="7" t="s">
        <v>53</v>
      </c>
      <c r="B75" s="172">
        <v>21</v>
      </c>
      <c r="C75" s="172">
        <v>171</v>
      </c>
      <c r="D75" s="168">
        <v>81038</v>
      </c>
      <c r="E75" s="168">
        <v>22015</v>
      </c>
      <c r="F75" s="172">
        <v>153</v>
      </c>
      <c r="G75" s="168">
        <v>1987</v>
      </c>
      <c r="H75" s="175"/>
    </row>
    <row r="76" spans="1:8" ht="12.75">
      <c r="A76" s="176" t="s">
        <v>54</v>
      </c>
      <c r="B76" s="3">
        <f aca="true" t="shared" si="3" ref="B76:G76">SUM(B75)</f>
        <v>21</v>
      </c>
      <c r="C76" s="3">
        <f t="shared" si="3"/>
        <v>171</v>
      </c>
      <c r="D76" s="3">
        <f t="shared" si="3"/>
        <v>81038</v>
      </c>
      <c r="E76" s="3">
        <f t="shared" si="3"/>
        <v>22015</v>
      </c>
      <c r="F76" s="3">
        <f t="shared" si="3"/>
        <v>153</v>
      </c>
      <c r="G76" s="3">
        <f t="shared" si="3"/>
        <v>1987</v>
      </c>
      <c r="H76" s="175"/>
    </row>
    <row r="77" spans="1:8" ht="15">
      <c r="A77" s="7" t="s">
        <v>55</v>
      </c>
      <c r="B77" s="168">
        <v>10628</v>
      </c>
      <c r="C77" s="168">
        <v>57652</v>
      </c>
      <c r="D77" s="168">
        <v>2979738</v>
      </c>
      <c r="E77" s="168">
        <v>806614</v>
      </c>
      <c r="F77" s="168">
        <v>12609</v>
      </c>
      <c r="G77" s="168">
        <v>109519</v>
      </c>
      <c r="H77" s="175"/>
    </row>
    <row r="78" spans="1:8" ht="15">
      <c r="A78" s="7" t="s">
        <v>56</v>
      </c>
      <c r="B78" s="172">
        <v>150</v>
      </c>
      <c r="C78" s="168">
        <v>6508</v>
      </c>
      <c r="D78" s="168">
        <v>2871</v>
      </c>
      <c r="E78" s="172">
        <v>779</v>
      </c>
      <c r="F78" s="168">
        <v>8162</v>
      </c>
      <c r="G78" s="168">
        <v>16041</v>
      </c>
      <c r="H78" s="175"/>
    </row>
    <row r="79" spans="1:8" ht="15">
      <c r="A79" s="7" t="s">
        <v>57</v>
      </c>
      <c r="B79" s="172">
        <v>14</v>
      </c>
      <c r="C79" s="172">
        <v>303</v>
      </c>
      <c r="D79" s="168">
        <v>15389</v>
      </c>
      <c r="E79" s="168">
        <v>4280</v>
      </c>
      <c r="F79" s="172">
        <v>0</v>
      </c>
      <c r="G79" s="168">
        <v>1476</v>
      </c>
      <c r="H79" s="175"/>
    </row>
    <row r="80" spans="1:8" ht="15">
      <c r="A80" s="7" t="s">
        <v>58</v>
      </c>
      <c r="B80" s="172">
        <v>140</v>
      </c>
      <c r="C80" s="168">
        <v>6140</v>
      </c>
      <c r="D80" s="168">
        <v>2627</v>
      </c>
      <c r="E80" s="172">
        <v>715</v>
      </c>
      <c r="F80" s="168">
        <v>7516</v>
      </c>
      <c r="G80" s="168">
        <v>11419</v>
      </c>
      <c r="H80" s="175"/>
    </row>
    <row r="81" spans="1:8" ht="15">
      <c r="A81" s="7" t="s">
        <v>122</v>
      </c>
      <c r="B81" s="172">
        <v>0</v>
      </c>
      <c r="C81" s="172">
        <v>0</v>
      </c>
      <c r="D81" s="172">
        <v>0</v>
      </c>
      <c r="E81" s="172">
        <v>0</v>
      </c>
      <c r="F81" s="172">
        <v>0</v>
      </c>
      <c r="G81" s="172">
        <v>6</v>
      </c>
      <c r="H81" s="175"/>
    </row>
    <row r="82" spans="1:8" ht="15">
      <c r="A82" s="7" t="s">
        <v>127</v>
      </c>
      <c r="B82" s="168">
        <v>4277</v>
      </c>
      <c r="C82" s="168">
        <v>9737</v>
      </c>
      <c r="D82" s="168">
        <v>546218</v>
      </c>
      <c r="E82" s="168">
        <v>148488</v>
      </c>
      <c r="F82" s="168">
        <v>7960</v>
      </c>
      <c r="G82" s="168">
        <v>26094</v>
      </c>
      <c r="H82" s="175"/>
    </row>
    <row r="83" spans="1:8" ht="15">
      <c r="A83" s="7" t="s">
        <v>7</v>
      </c>
      <c r="B83" s="172">
        <v>54</v>
      </c>
      <c r="C83" s="172">
        <v>510</v>
      </c>
      <c r="D83" s="168">
        <v>28564</v>
      </c>
      <c r="E83" s="168">
        <v>7817</v>
      </c>
      <c r="F83" s="172">
        <v>0</v>
      </c>
      <c r="G83" s="168">
        <v>2588</v>
      </c>
      <c r="H83" s="175"/>
    </row>
    <row r="84" spans="1:8" ht="15">
      <c r="A84" s="7" t="s">
        <v>59</v>
      </c>
      <c r="B84" s="172">
        <v>0</v>
      </c>
      <c r="C84" s="172">
        <v>0</v>
      </c>
      <c r="D84" s="172">
        <v>0</v>
      </c>
      <c r="E84" s="172">
        <v>0</v>
      </c>
      <c r="F84" s="172">
        <v>0</v>
      </c>
      <c r="G84" s="172">
        <v>0</v>
      </c>
      <c r="H84" s="175"/>
    </row>
    <row r="85" spans="1:8" ht="15">
      <c r="A85" s="7" t="s">
        <v>57</v>
      </c>
      <c r="B85" s="172">
        <v>0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5"/>
    </row>
    <row r="86" spans="1:8" ht="15">
      <c r="A86" s="7" t="s">
        <v>60</v>
      </c>
      <c r="B86" s="172">
        <v>0</v>
      </c>
      <c r="C86" s="172">
        <v>0</v>
      </c>
      <c r="D86" s="172">
        <v>0</v>
      </c>
      <c r="E86" s="172">
        <v>0</v>
      </c>
      <c r="F86" s="172">
        <v>332</v>
      </c>
      <c r="G86" s="172">
        <v>32</v>
      </c>
      <c r="H86" s="175"/>
    </row>
    <row r="87" spans="1:8" ht="15">
      <c r="A87" s="7" t="s">
        <v>122</v>
      </c>
      <c r="B87" s="172">
        <v>0</v>
      </c>
      <c r="C87" s="172">
        <v>0</v>
      </c>
      <c r="D87" s="172">
        <v>0</v>
      </c>
      <c r="E87" s="172">
        <v>0</v>
      </c>
      <c r="F87" s="172">
        <v>0</v>
      </c>
      <c r="G87" s="172">
        <v>1</v>
      </c>
      <c r="H87" s="175"/>
    </row>
    <row r="88" spans="1:8" ht="15">
      <c r="A88" s="7" t="s">
        <v>128</v>
      </c>
      <c r="B88" s="172">
        <v>2</v>
      </c>
      <c r="C88" s="172">
        <v>3</v>
      </c>
      <c r="D88" s="172">
        <v>157</v>
      </c>
      <c r="E88" s="172">
        <v>41</v>
      </c>
      <c r="F88" s="172">
        <v>852</v>
      </c>
      <c r="G88" s="172">
        <v>695</v>
      </c>
      <c r="H88" s="175"/>
    </row>
    <row r="89" spans="1:8" ht="15">
      <c r="A89" s="7" t="s">
        <v>7</v>
      </c>
      <c r="B89" s="172">
        <v>0</v>
      </c>
      <c r="C89" s="172">
        <v>0</v>
      </c>
      <c r="D89" s="172">
        <v>0</v>
      </c>
      <c r="E89" s="172">
        <v>0</v>
      </c>
      <c r="F89" s="172">
        <v>0</v>
      </c>
      <c r="G89" s="172">
        <v>0</v>
      </c>
      <c r="H89" s="175"/>
    </row>
    <row r="90" spans="1:8" ht="15">
      <c r="A90" s="7" t="s">
        <v>61</v>
      </c>
      <c r="B90" s="168">
        <v>17978</v>
      </c>
      <c r="C90" s="168">
        <v>70920</v>
      </c>
      <c r="D90" s="168">
        <v>1344142</v>
      </c>
      <c r="E90" s="168">
        <v>364294</v>
      </c>
      <c r="F90" s="168">
        <v>21714</v>
      </c>
      <c r="G90" s="168">
        <v>149835</v>
      </c>
      <c r="H90" s="175"/>
    </row>
    <row r="91" spans="1:8" ht="15">
      <c r="A91" s="7" t="s">
        <v>62</v>
      </c>
      <c r="B91" s="172">
        <v>119</v>
      </c>
      <c r="C91" s="168">
        <v>10439</v>
      </c>
      <c r="D91" s="168">
        <v>5856</v>
      </c>
      <c r="E91" s="168">
        <v>1602</v>
      </c>
      <c r="F91" s="168">
        <v>14310</v>
      </c>
      <c r="G91" s="168">
        <v>25498</v>
      </c>
      <c r="H91" s="175"/>
    </row>
    <row r="92" spans="1:8" ht="15">
      <c r="A92" s="7" t="s">
        <v>57</v>
      </c>
      <c r="B92" s="172">
        <v>55</v>
      </c>
      <c r="C92" s="168">
        <v>1981</v>
      </c>
      <c r="D92" s="168">
        <v>36310</v>
      </c>
      <c r="E92" s="168">
        <v>9642</v>
      </c>
      <c r="F92" s="172">
        <v>0</v>
      </c>
      <c r="G92" s="168">
        <v>6084</v>
      </c>
      <c r="H92" s="175"/>
    </row>
    <row r="93" spans="1:8" ht="15">
      <c r="A93" s="7" t="s">
        <v>63</v>
      </c>
      <c r="B93" s="172">
        <v>126</v>
      </c>
      <c r="C93" s="168">
        <v>8844</v>
      </c>
      <c r="D93" s="168">
        <v>3157</v>
      </c>
      <c r="E93" s="172">
        <v>863</v>
      </c>
      <c r="F93" s="168">
        <v>19125</v>
      </c>
      <c r="G93" s="168">
        <v>20203</v>
      </c>
      <c r="H93" s="175"/>
    </row>
    <row r="94" spans="1:8" ht="15">
      <c r="A94" s="7" t="s">
        <v>133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68">
        <v>0</v>
      </c>
      <c r="H94" s="175"/>
    </row>
    <row r="95" spans="1:8" ht="15">
      <c r="A95" s="7" t="s">
        <v>64</v>
      </c>
      <c r="B95" s="172">
        <v>0</v>
      </c>
      <c r="C95" s="172">
        <v>0</v>
      </c>
      <c r="D95" s="172">
        <v>0</v>
      </c>
      <c r="E95" s="172">
        <v>0</v>
      </c>
      <c r="F95" s="172">
        <v>50</v>
      </c>
      <c r="G95" s="172">
        <v>0</v>
      </c>
      <c r="H95" s="175"/>
    </row>
    <row r="96" spans="1:8" ht="15">
      <c r="A96" s="7" t="s">
        <v>63</v>
      </c>
      <c r="B96" s="172">
        <v>0</v>
      </c>
      <c r="C96" s="172">
        <v>0</v>
      </c>
      <c r="D96" s="172">
        <v>0</v>
      </c>
      <c r="E96" s="172">
        <v>0</v>
      </c>
      <c r="F96" s="168">
        <v>1323</v>
      </c>
      <c r="G96" s="172">
        <v>341</v>
      </c>
      <c r="H96" s="175"/>
    </row>
    <row r="97" spans="1:8" ht="15">
      <c r="A97" s="7" t="s">
        <v>122</v>
      </c>
      <c r="B97" s="172">
        <v>0</v>
      </c>
      <c r="C97" s="172">
        <v>0</v>
      </c>
      <c r="D97" s="172">
        <v>0</v>
      </c>
      <c r="E97" s="172">
        <v>0</v>
      </c>
      <c r="F97" s="172">
        <v>0</v>
      </c>
      <c r="G97" s="172">
        <v>0</v>
      </c>
      <c r="H97" s="175"/>
    </row>
    <row r="98" spans="1:8" ht="15">
      <c r="A98" s="7" t="s">
        <v>65</v>
      </c>
      <c r="B98" s="172">
        <v>326</v>
      </c>
      <c r="C98" s="168">
        <v>5400</v>
      </c>
      <c r="D98" s="168">
        <v>176489</v>
      </c>
      <c r="E98" s="168">
        <v>48027</v>
      </c>
      <c r="F98" s="168">
        <v>2587</v>
      </c>
      <c r="G98" s="168">
        <v>11865</v>
      </c>
      <c r="H98" s="175"/>
    </row>
    <row r="99" spans="1:8" ht="15">
      <c r="A99" s="7" t="s">
        <v>66</v>
      </c>
      <c r="B99" s="172">
        <v>77</v>
      </c>
      <c r="C99" s="168">
        <v>1291</v>
      </c>
      <c r="D99" s="168">
        <v>57030</v>
      </c>
      <c r="E99" s="168">
        <v>15324</v>
      </c>
      <c r="F99" s="168">
        <v>1664</v>
      </c>
      <c r="G99" s="168">
        <v>3659</v>
      </c>
      <c r="H99" s="175"/>
    </row>
    <row r="100" spans="1:8" ht="15">
      <c r="A100" s="7" t="s">
        <v>134</v>
      </c>
      <c r="B100" s="172">
        <v>0</v>
      </c>
      <c r="C100" s="172">
        <v>0</v>
      </c>
      <c r="D100" s="172">
        <v>0</v>
      </c>
      <c r="E100" s="172">
        <v>0</v>
      </c>
      <c r="F100" s="172">
        <v>0</v>
      </c>
      <c r="G100" s="172">
        <v>0</v>
      </c>
      <c r="H100" s="175"/>
    </row>
    <row r="101" spans="1:8" ht="15">
      <c r="A101" s="7" t="s">
        <v>59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75"/>
    </row>
    <row r="102" spans="1:8" ht="15">
      <c r="A102" s="7" t="s">
        <v>67</v>
      </c>
      <c r="B102" s="172">
        <v>76</v>
      </c>
      <c r="C102" s="168">
        <v>1304</v>
      </c>
      <c r="D102" s="168">
        <v>49975</v>
      </c>
      <c r="E102" s="168">
        <v>13555</v>
      </c>
      <c r="F102" s="172">
        <v>670</v>
      </c>
      <c r="G102" s="168">
        <v>2113</v>
      </c>
      <c r="H102" s="175"/>
    </row>
    <row r="103" spans="1:8" ht="15">
      <c r="A103" s="7" t="s">
        <v>68</v>
      </c>
      <c r="B103" s="172">
        <v>343</v>
      </c>
      <c r="C103" s="172">
        <v>779</v>
      </c>
      <c r="D103" s="168">
        <v>28879</v>
      </c>
      <c r="E103" s="168">
        <v>7753</v>
      </c>
      <c r="F103" s="172">
        <v>0</v>
      </c>
      <c r="G103" s="168">
        <v>2074</v>
      </c>
      <c r="H103" s="175"/>
    </row>
    <row r="104" spans="1:8" ht="15">
      <c r="A104" s="7" t="s">
        <v>69</v>
      </c>
      <c r="B104" s="172">
        <v>6</v>
      </c>
      <c r="C104" s="172">
        <v>404</v>
      </c>
      <c r="D104" s="172">
        <v>203</v>
      </c>
      <c r="E104" s="172">
        <v>56</v>
      </c>
      <c r="F104" s="172">
        <v>202</v>
      </c>
      <c r="G104" s="172">
        <v>606</v>
      </c>
      <c r="H104" s="175"/>
    </row>
    <row r="105" spans="1:8" ht="15">
      <c r="A105" s="7" t="s">
        <v>57</v>
      </c>
      <c r="B105" s="172">
        <v>2</v>
      </c>
      <c r="C105" s="172">
        <v>101</v>
      </c>
      <c r="D105" s="168">
        <v>3510</v>
      </c>
      <c r="E105" s="172">
        <v>971</v>
      </c>
      <c r="F105" s="172">
        <v>0</v>
      </c>
      <c r="G105" s="172">
        <v>303</v>
      </c>
      <c r="H105" s="175"/>
    </row>
    <row r="106" spans="1:8" ht="15">
      <c r="A106" s="7" t="s">
        <v>70</v>
      </c>
      <c r="B106" s="172">
        <v>6</v>
      </c>
      <c r="C106" s="172">
        <v>404</v>
      </c>
      <c r="D106" s="172">
        <v>358</v>
      </c>
      <c r="E106" s="172">
        <v>99</v>
      </c>
      <c r="F106" s="172">
        <v>202</v>
      </c>
      <c r="G106" s="172">
        <v>606</v>
      </c>
      <c r="H106" s="175"/>
    </row>
    <row r="107" spans="1:8" ht="15">
      <c r="A107" s="7" t="s">
        <v>122</v>
      </c>
      <c r="B107" s="172">
        <v>2</v>
      </c>
      <c r="C107" s="172">
        <v>101</v>
      </c>
      <c r="D107" s="168">
        <v>3788</v>
      </c>
      <c r="E107" s="168">
        <v>1048</v>
      </c>
      <c r="F107" s="172">
        <v>0</v>
      </c>
      <c r="G107" s="172">
        <v>101</v>
      </c>
      <c r="H107" s="175"/>
    </row>
    <row r="108" spans="1:8" ht="15">
      <c r="A108" s="7" t="s">
        <v>124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75"/>
    </row>
    <row r="109" spans="1:8" ht="12.75">
      <c r="A109" s="3" t="s">
        <v>71</v>
      </c>
      <c r="B109" s="3">
        <f aca="true" t="shared" si="4" ref="B109:G109">SUM(B77:B108)</f>
        <v>34381</v>
      </c>
      <c r="C109" s="3">
        <f t="shared" si="4"/>
        <v>182821</v>
      </c>
      <c r="D109" s="3">
        <f t="shared" si="4"/>
        <v>5285261</v>
      </c>
      <c r="E109" s="3">
        <f t="shared" si="4"/>
        <v>1431968</v>
      </c>
      <c r="F109" s="3">
        <f t="shared" si="4"/>
        <v>99278</v>
      </c>
      <c r="G109" s="3">
        <f t="shared" si="4"/>
        <v>391159</v>
      </c>
      <c r="H109" s="175"/>
    </row>
    <row r="110" spans="1:8" ht="13.5" thickBot="1">
      <c r="A110" s="3" t="s">
        <v>72</v>
      </c>
      <c r="B110" s="3">
        <f aca="true" t="shared" si="5" ref="B110:G110">SUM(B109,B76,B74,B50,B20)</f>
        <v>2335485</v>
      </c>
      <c r="C110" s="3">
        <f t="shared" si="5"/>
        <v>52343217</v>
      </c>
      <c r="D110" s="3">
        <f t="shared" si="5"/>
        <v>5247415294</v>
      </c>
      <c r="E110" s="3">
        <f t="shared" si="5"/>
        <v>1417002734</v>
      </c>
      <c r="F110" s="3">
        <f t="shared" si="5"/>
        <v>34171853</v>
      </c>
      <c r="G110" s="3">
        <f t="shared" si="5"/>
        <v>135920753</v>
      </c>
      <c r="H110" s="175"/>
    </row>
    <row r="111" spans="1:7" ht="13.5" thickBot="1">
      <c r="A111" s="671" t="s">
        <v>73</v>
      </c>
      <c r="B111" s="672">
        <v>0</v>
      </c>
      <c r="C111" s="672">
        <v>0</v>
      </c>
      <c r="D111" s="672">
        <v>0</v>
      </c>
      <c r="E111" s="672">
        <v>0</v>
      </c>
      <c r="F111" s="672">
        <v>0</v>
      </c>
      <c r="G111" s="673">
        <v>0</v>
      </c>
    </row>
    <row r="112" spans="1:8" ht="12.75">
      <c r="A112" s="7" t="s">
        <v>74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175"/>
    </row>
    <row r="113" spans="1:8" ht="15">
      <c r="A113" s="7" t="s">
        <v>75</v>
      </c>
      <c r="B113" s="172">
        <v>52</v>
      </c>
      <c r="C113" s="168">
        <v>9421</v>
      </c>
      <c r="D113" s="168">
        <v>471011</v>
      </c>
      <c r="E113" s="168">
        <v>127670</v>
      </c>
      <c r="F113" s="168">
        <v>2380</v>
      </c>
      <c r="G113" s="168">
        <v>22659</v>
      </c>
      <c r="H113" s="177"/>
    </row>
    <row r="114" spans="1:8" ht="15">
      <c r="A114" s="7" t="s">
        <v>76</v>
      </c>
      <c r="B114" s="172">
        <v>6</v>
      </c>
      <c r="C114" s="168">
        <v>23537</v>
      </c>
      <c r="D114" s="168">
        <v>1176795</v>
      </c>
      <c r="E114" s="168">
        <v>311521</v>
      </c>
      <c r="F114" s="172">
        <v>0</v>
      </c>
      <c r="G114" s="168">
        <v>87553</v>
      </c>
      <c r="H114" s="177"/>
    </row>
    <row r="115" spans="1:8" ht="12.75">
      <c r="A115" s="7" t="s">
        <v>77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177"/>
    </row>
    <row r="116" spans="1:8" ht="15">
      <c r="A116" s="7" t="s">
        <v>78</v>
      </c>
      <c r="B116" s="172">
        <v>48</v>
      </c>
      <c r="C116" s="168">
        <v>8016</v>
      </c>
      <c r="D116" s="168">
        <v>399984</v>
      </c>
      <c r="E116" s="168">
        <v>109862</v>
      </c>
      <c r="F116" s="172">
        <v>0</v>
      </c>
      <c r="G116" s="168">
        <v>9216</v>
      </c>
      <c r="H116" s="177"/>
    </row>
    <row r="117" spans="1:8" ht="12.75">
      <c r="A117" s="7" t="s">
        <v>79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177"/>
    </row>
    <row r="118" spans="1:8" ht="15">
      <c r="A118" s="7" t="s">
        <v>80</v>
      </c>
      <c r="B118" s="172">
        <v>4</v>
      </c>
      <c r="C118" s="172">
        <v>800</v>
      </c>
      <c r="D118" s="168">
        <v>40000</v>
      </c>
      <c r="E118" s="168">
        <v>10782</v>
      </c>
      <c r="F118" s="172">
        <v>0</v>
      </c>
      <c r="G118" s="172">
        <v>800</v>
      </c>
      <c r="H118" s="175"/>
    </row>
    <row r="119" spans="1:8" ht="12.75">
      <c r="A119" s="7" t="s">
        <v>81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175"/>
    </row>
    <row r="120" spans="1:8" ht="15">
      <c r="A120" s="7" t="s">
        <v>82</v>
      </c>
      <c r="B120" s="172">
        <v>0</v>
      </c>
      <c r="C120" s="172">
        <v>0</v>
      </c>
      <c r="D120" s="172">
        <v>0</v>
      </c>
      <c r="E120" s="172">
        <v>0</v>
      </c>
      <c r="F120" s="172">
        <v>0</v>
      </c>
      <c r="G120" s="168">
        <v>92213</v>
      </c>
      <c r="H120" s="175"/>
    </row>
    <row r="121" spans="1:8" ht="12.75">
      <c r="A121" s="7" t="s">
        <v>83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175"/>
    </row>
    <row r="122" spans="1:8" ht="12.75">
      <c r="A122" s="7" t="s">
        <v>84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175"/>
    </row>
    <row r="123" spans="1:8" ht="15">
      <c r="A123" s="7" t="s">
        <v>126</v>
      </c>
      <c r="B123" s="172">
        <v>59</v>
      </c>
      <c r="C123" s="168">
        <v>24371</v>
      </c>
      <c r="D123" s="168">
        <v>1218505</v>
      </c>
      <c r="E123" s="168">
        <v>331110</v>
      </c>
      <c r="F123" s="172">
        <v>400</v>
      </c>
      <c r="G123" s="168">
        <v>140798</v>
      </c>
      <c r="H123" s="175"/>
    </row>
    <row r="124" spans="1:8" ht="15">
      <c r="A124" s="7" t="s">
        <v>85</v>
      </c>
      <c r="B124" s="172">
        <v>1</v>
      </c>
      <c r="C124" s="168">
        <v>2577</v>
      </c>
      <c r="D124" s="168">
        <v>128826</v>
      </c>
      <c r="E124" s="168">
        <v>36198</v>
      </c>
      <c r="F124" s="168">
        <v>2577</v>
      </c>
      <c r="G124" s="168">
        <v>2577</v>
      </c>
      <c r="H124" s="175"/>
    </row>
    <row r="125" spans="1:8" ht="12.75">
      <c r="A125" s="7" t="s">
        <v>86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175"/>
    </row>
    <row r="126" spans="1:8" ht="12.75">
      <c r="A126" s="7" t="s">
        <v>125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175"/>
    </row>
    <row r="127" spans="1:8" ht="15">
      <c r="A127" s="172" t="s">
        <v>142</v>
      </c>
      <c r="B127" s="172">
        <v>0</v>
      </c>
      <c r="C127" s="172">
        <v>0</v>
      </c>
      <c r="D127" s="172">
        <v>0</v>
      </c>
      <c r="E127" s="172">
        <v>0</v>
      </c>
      <c r="F127" s="172">
        <v>0</v>
      </c>
      <c r="G127" s="168">
        <v>4517</v>
      </c>
      <c r="H127" s="175"/>
    </row>
    <row r="128" spans="1:8" ht="15">
      <c r="A128" s="172" t="s">
        <v>137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175"/>
    </row>
    <row r="129" spans="1:8" ht="15">
      <c r="A129" s="172" t="s">
        <v>138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175"/>
    </row>
    <row r="130" spans="1:8" ht="12.75">
      <c r="A130" s="3" t="s">
        <v>87</v>
      </c>
      <c r="B130" s="3">
        <f aca="true" t="shared" si="6" ref="B130:G130">SUM(B112:B129)</f>
        <v>170</v>
      </c>
      <c r="C130" s="3">
        <f t="shared" si="6"/>
        <v>68722</v>
      </c>
      <c r="D130" s="3">
        <f t="shared" si="6"/>
        <v>3435121</v>
      </c>
      <c r="E130" s="3">
        <f t="shared" si="6"/>
        <v>927143</v>
      </c>
      <c r="F130" s="3">
        <f t="shared" si="6"/>
        <v>5357</v>
      </c>
      <c r="G130" s="3">
        <f t="shared" si="6"/>
        <v>360333</v>
      </c>
      <c r="H130" s="175"/>
    </row>
    <row r="131" spans="1:7" ht="15">
      <c r="A131" s="7" t="s">
        <v>88</v>
      </c>
      <c r="B131" s="172">
        <v>161</v>
      </c>
      <c r="C131" s="172">
        <v>21479</v>
      </c>
      <c r="D131" s="172">
        <v>4039487</v>
      </c>
      <c r="E131" s="172">
        <v>1074159</v>
      </c>
      <c r="F131" s="172">
        <v>60</v>
      </c>
      <c r="G131" s="172">
        <v>137718</v>
      </c>
    </row>
    <row r="132" spans="1:7" ht="15">
      <c r="A132" s="7" t="s">
        <v>89</v>
      </c>
      <c r="B132" s="172">
        <v>14</v>
      </c>
      <c r="C132" s="172">
        <v>639</v>
      </c>
      <c r="D132" s="172">
        <v>115982</v>
      </c>
      <c r="E132" s="172">
        <v>31941</v>
      </c>
      <c r="F132" s="172">
        <v>6</v>
      </c>
      <c r="G132" s="172">
        <v>667</v>
      </c>
    </row>
    <row r="133" spans="1:7" ht="15">
      <c r="A133" s="7" t="s">
        <v>90</v>
      </c>
      <c r="B133" s="172">
        <v>939</v>
      </c>
      <c r="C133" s="168">
        <v>13889</v>
      </c>
      <c r="D133" s="168">
        <v>684868</v>
      </c>
      <c r="E133" s="168">
        <v>185093</v>
      </c>
      <c r="F133" s="172">
        <v>401</v>
      </c>
      <c r="G133" s="168">
        <v>38327</v>
      </c>
    </row>
    <row r="134" spans="1:7" ht="15">
      <c r="A134" s="7" t="s">
        <v>91</v>
      </c>
      <c r="B134" s="172">
        <v>357</v>
      </c>
      <c r="C134" s="168">
        <v>3893</v>
      </c>
      <c r="D134" s="168">
        <v>188398</v>
      </c>
      <c r="E134" s="168">
        <v>50410</v>
      </c>
      <c r="F134" s="172">
        <v>236</v>
      </c>
      <c r="G134" s="168">
        <v>12795</v>
      </c>
    </row>
    <row r="135" spans="1:7" ht="15">
      <c r="A135" s="7" t="s">
        <v>92</v>
      </c>
      <c r="B135" s="172">
        <v>0</v>
      </c>
      <c r="C135" s="172">
        <v>0</v>
      </c>
      <c r="D135" s="172">
        <v>0</v>
      </c>
      <c r="E135" s="172">
        <v>0</v>
      </c>
      <c r="F135" s="172">
        <v>0</v>
      </c>
      <c r="G135" s="172">
        <v>0</v>
      </c>
    </row>
    <row r="136" spans="1:7" ht="15">
      <c r="A136" s="7" t="s">
        <v>93</v>
      </c>
      <c r="B136" s="172">
        <v>0</v>
      </c>
      <c r="C136" s="172">
        <v>0</v>
      </c>
      <c r="D136" s="172">
        <v>0</v>
      </c>
      <c r="E136" s="172">
        <v>0</v>
      </c>
      <c r="F136" s="172">
        <v>0</v>
      </c>
      <c r="G136" s="172">
        <v>0</v>
      </c>
    </row>
    <row r="137" spans="1:7" ht="15">
      <c r="A137" s="7" t="s">
        <v>94</v>
      </c>
      <c r="B137" s="172">
        <v>0</v>
      </c>
      <c r="C137" s="172">
        <v>0</v>
      </c>
      <c r="D137" s="172">
        <v>0</v>
      </c>
      <c r="E137" s="172">
        <v>0</v>
      </c>
      <c r="F137" s="172">
        <v>0</v>
      </c>
      <c r="G137" s="172">
        <v>0</v>
      </c>
    </row>
    <row r="138" spans="1:7" ht="15">
      <c r="A138" s="7" t="s">
        <v>95</v>
      </c>
      <c r="B138" s="172">
        <v>0</v>
      </c>
      <c r="C138" s="172">
        <v>0</v>
      </c>
      <c r="D138" s="172">
        <v>0</v>
      </c>
      <c r="E138" s="172">
        <v>0</v>
      </c>
      <c r="F138" s="172">
        <v>0</v>
      </c>
      <c r="G138" s="172">
        <v>0</v>
      </c>
    </row>
    <row r="139" spans="1:7" ht="15">
      <c r="A139" s="7" t="s">
        <v>96</v>
      </c>
      <c r="B139" s="172">
        <v>1</v>
      </c>
      <c r="C139" s="172">
        <v>17</v>
      </c>
      <c r="D139" s="168">
        <v>3467</v>
      </c>
      <c r="E139" s="172">
        <v>960</v>
      </c>
      <c r="F139" s="172">
        <v>0</v>
      </c>
      <c r="G139" s="168">
        <v>19063</v>
      </c>
    </row>
    <row r="140" spans="1:7" ht="15">
      <c r="A140" s="7" t="s">
        <v>97</v>
      </c>
      <c r="B140" s="172">
        <v>4</v>
      </c>
      <c r="C140" s="172">
        <v>77</v>
      </c>
      <c r="D140" s="168">
        <v>15638</v>
      </c>
      <c r="E140" s="168">
        <v>4288</v>
      </c>
      <c r="F140" s="172">
        <v>0</v>
      </c>
      <c r="G140" s="172">
        <v>240</v>
      </c>
    </row>
    <row r="141" spans="1:7" ht="12.75">
      <c r="A141" s="3" t="s">
        <v>98</v>
      </c>
      <c r="B141" s="3">
        <f aca="true" t="shared" si="7" ref="B141:G141">SUM(B131:B140)</f>
        <v>1476</v>
      </c>
      <c r="C141" s="3">
        <f t="shared" si="7"/>
        <v>39994</v>
      </c>
      <c r="D141" s="3">
        <f t="shared" si="7"/>
        <v>5047840</v>
      </c>
      <c r="E141" s="3">
        <f t="shared" si="7"/>
        <v>1346851</v>
      </c>
      <c r="F141" s="3">
        <f t="shared" si="7"/>
        <v>703</v>
      </c>
      <c r="G141" s="3">
        <f t="shared" si="7"/>
        <v>208810</v>
      </c>
    </row>
    <row r="142" spans="1:7" ht="15">
      <c r="A142" s="7" t="s">
        <v>99</v>
      </c>
      <c r="B142" s="172">
        <v>21</v>
      </c>
      <c r="C142" s="172">
        <v>255</v>
      </c>
      <c r="D142" s="168">
        <v>50227</v>
      </c>
      <c r="E142" s="168">
        <v>13502</v>
      </c>
      <c r="F142" s="172">
        <v>0</v>
      </c>
      <c r="G142" s="168">
        <v>8475</v>
      </c>
    </row>
    <row r="143" spans="1:7" ht="13.5" thickBot="1">
      <c r="A143" s="3" t="s">
        <v>100</v>
      </c>
      <c r="B143" s="3">
        <f aca="true" t="shared" si="8" ref="B143:G143">SUM(B142,B141,B130)</f>
        <v>1667</v>
      </c>
      <c r="C143" s="3">
        <f t="shared" si="8"/>
        <v>108971</v>
      </c>
      <c r="D143" s="3">
        <f t="shared" si="8"/>
        <v>8533188</v>
      </c>
      <c r="E143" s="3">
        <f t="shared" si="8"/>
        <v>2287496</v>
      </c>
      <c r="F143" s="3">
        <f t="shared" si="8"/>
        <v>6060</v>
      </c>
      <c r="G143" s="3">
        <f t="shared" si="8"/>
        <v>577618</v>
      </c>
    </row>
    <row r="144" spans="1:7" ht="13.5" thickBot="1">
      <c r="A144" s="671" t="s">
        <v>101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7" ht="13.5" thickBot="1">
      <c r="A145" s="3" t="s">
        <v>102</v>
      </c>
      <c r="B145" s="3">
        <v>213</v>
      </c>
      <c r="C145" s="3">
        <v>229300</v>
      </c>
      <c r="D145" s="3">
        <v>44052834</v>
      </c>
      <c r="E145" s="3">
        <v>11140163</v>
      </c>
      <c r="F145" s="3">
        <v>0</v>
      </c>
      <c r="G145" s="3">
        <v>571520</v>
      </c>
    </row>
    <row r="146" spans="1:7" ht="13.5" thickBot="1">
      <c r="A146" s="671" t="s">
        <v>103</v>
      </c>
      <c r="B146" s="672">
        <v>0</v>
      </c>
      <c r="C146" s="672">
        <v>0</v>
      </c>
      <c r="D146" s="672">
        <v>0</v>
      </c>
      <c r="E146" s="672">
        <v>0</v>
      </c>
      <c r="F146" s="672">
        <v>0</v>
      </c>
      <c r="G146" s="673">
        <v>0</v>
      </c>
    </row>
    <row r="147" spans="1:7" ht="15">
      <c r="A147" s="7" t="s">
        <v>104</v>
      </c>
      <c r="B147" s="172">
        <v>358</v>
      </c>
      <c r="C147" s="168">
        <v>2063</v>
      </c>
      <c r="D147" s="168">
        <v>3051</v>
      </c>
      <c r="E147" s="172">
        <v>823</v>
      </c>
      <c r="F147" s="172">
        <v>0</v>
      </c>
      <c r="G147" s="168">
        <v>4814</v>
      </c>
    </row>
    <row r="148" spans="1:7" ht="15">
      <c r="A148" s="7" t="s">
        <v>105</v>
      </c>
      <c r="B148" s="172">
        <v>121</v>
      </c>
      <c r="C148" s="168">
        <v>3302</v>
      </c>
      <c r="D148" s="172">
        <v>109</v>
      </c>
      <c r="E148" s="172">
        <v>29</v>
      </c>
      <c r="F148" s="172">
        <v>0</v>
      </c>
      <c r="G148" s="168">
        <v>8910</v>
      </c>
    </row>
    <row r="149" spans="1:7" ht="15">
      <c r="A149" s="7" t="s">
        <v>106</v>
      </c>
      <c r="B149" s="168">
        <v>5134374</v>
      </c>
      <c r="C149" s="168">
        <v>12458994</v>
      </c>
      <c r="D149" s="168">
        <v>122818704</v>
      </c>
      <c r="E149" s="168">
        <v>33120894</v>
      </c>
      <c r="F149" s="168">
        <v>205110</v>
      </c>
      <c r="G149" s="168">
        <v>29053298</v>
      </c>
    </row>
    <row r="150" spans="1:7" ht="15">
      <c r="A150" s="172" t="s">
        <v>136</v>
      </c>
      <c r="B150" s="172">
        <v>0</v>
      </c>
      <c r="C150" s="172">
        <v>0</v>
      </c>
      <c r="D150" s="172">
        <v>0</v>
      </c>
      <c r="E150" s="172">
        <v>0</v>
      </c>
      <c r="F150" s="172">
        <v>0</v>
      </c>
      <c r="G150" s="168">
        <v>2406</v>
      </c>
    </row>
    <row r="151" spans="1:8" ht="15">
      <c r="A151" s="7" t="s">
        <v>107</v>
      </c>
      <c r="B151" s="168">
        <v>4085020</v>
      </c>
      <c r="C151" s="168">
        <v>8116728</v>
      </c>
      <c r="D151" s="168">
        <v>302059746</v>
      </c>
      <c r="E151" s="168">
        <v>81515496</v>
      </c>
      <c r="F151" s="168">
        <v>44646</v>
      </c>
      <c r="G151" s="168">
        <v>18872559</v>
      </c>
      <c r="H151" s="175"/>
    </row>
    <row r="152" spans="1:8" ht="15">
      <c r="A152" s="172" t="s">
        <v>135</v>
      </c>
      <c r="B152" s="172">
        <v>208</v>
      </c>
      <c r="C152" s="168">
        <v>6132</v>
      </c>
      <c r="D152" s="168">
        <v>222845</v>
      </c>
      <c r="E152" s="168">
        <v>61653</v>
      </c>
      <c r="F152" s="172">
        <v>0</v>
      </c>
      <c r="G152" s="168">
        <v>17758</v>
      </c>
      <c r="H152" s="175"/>
    </row>
    <row r="153" spans="1:7" ht="15">
      <c r="A153" s="7" t="s">
        <v>108</v>
      </c>
      <c r="B153" s="172">
        <v>0</v>
      </c>
      <c r="C153" s="172">
        <v>0</v>
      </c>
      <c r="D153" s="172">
        <v>0</v>
      </c>
      <c r="E153" s="172">
        <v>0</v>
      </c>
      <c r="F153" s="172">
        <v>0</v>
      </c>
      <c r="G153" s="172">
        <v>0</v>
      </c>
    </row>
    <row r="154" spans="1:7" ht="15">
      <c r="A154" s="7" t="s">
        <v>109</v>
      </c>
      <c r="B154" s="172">
        <v>68</v>
      </c>
      <c r="C154" s="172">
        <v>539</v>
      </c>
      <c r="D154" s="168">
        <v>7833</v>
      </c>
      <c r="E154" s="168">
        <v>2101</v>
      </c>
      <c r="F154" s="172">
        <v>113</v>
      </c>
      <c r="G154" s="168">
        <v>4062</v>
      </c>
    </row>
    <row r="155" spans="1:7" ht="12.75">
      <c r="A155" s="3" t="s">
        <v>110</v>
      </c>
      <c r="B155" s="3">
        <f aca="true" t="shared" si="9" ref="B155:G155">SUM(B147:B154)</f>
        <v>9220149</v>
      </c>
      <c r="C155" s="3">
        <f t="shared" si="9"/>
        <v>20587758</v>
      </c>
      <c r="D155" s="3">
        <f t="shared" si="9"/>
        <v>425112288</v>
      </c>
      <c r="E155" s="3">
        <f t="shared" si="9"/>
        <v>114700996</v>
      </c>
      <c r="F155" s="3">
        <f t="shared" si="9"/>
        <v>249869</v>
      </c>
      <c r="G155" s="3">
        <f t="shared" si="9"/>
        <v>47963807</v>
      </c>
    </row>
    <row r="156" spans="1:7" ht="12.75">
      <c r="A156" s="3" t="s">
        <v>111</v>
      </c>
      <c r="B156" s="3">
        <f aca="true" t="shared" si="10" ref="B156:G156">B155+B157</f>
        <v>11557514</v>
      </c>
      <c r="C156" s="3">
        <f t="shared" si="10"/>
        <v>73269246</v>
      </c>
      <c r="D156" s="3">
        <f t="shared" si="10"/>
        <v>5725113604</v>
      </c>
      <c r="E156" s="3">
        <f t="shared" si="10"/>
        <v>1545131389</v>
      </c>
      <c r="F156" s="3">
        <f t="shared" si="10"/>
        <v>34427782</v>
      </c>
      <c r="G156" s="3">
        <f t="shared" si="10"/>
        <v>185033698</v>
      </c>
    </row>
    <row r="157" spans="1:7" ht="12.75">
      <c r="A157" s="3" t="s">
        <v>112</v>
      </c>
      <c r="B157" s="3">
        <f aca="true" t="shared" si="11" ref="B157:G157">SUM(B145,B143,B110)</f>
        <v>2337365</v>
      </c>
      <c r="C157" s="3">
        <f t="shared" si="11"/>
        <v>52681488</v>
      </c>
      <c r="D157" s="3">
        <f t="shared" si="11"/>
        <v>5300001316</v>
      </c>
      <c r="E157" s="3">
        <f t="shared" si="11"/>
        <v>1430430393</v>
      </c>
      <c r="F157" s="3">
        <f t="shared" si="11"/>
        <v>34177913</v>
      </c>
      <c r="G157" s="3">
        <f t="shared" si="11"/>
        <v>137069891</v>
      </c>
    </row>
    <row r="158" spans="2:7" ht="12.75">
      <c r="B158" s="4"/>
      <c r="C158" s="4"/>
      <c r="D158" s="4"/>
      <c r="E158" s="4"/>
      <c r="F158" s="4"/>
      <c r="G158" s="4"/>
    </row>
  </sheetData>
  <sheetProtection/>
  <mergeCells count="10">
    <mergeCell ref="A3:G3"/>
    <mergeCell ref="A111:G111"/>
    <mergeCell ref="A144:G144"/>
    <mergeCell ref="A146:G146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pane ySplit="3" topLeftCell="A139" activePane="bottomLeft" state="frozen"/>
      <selection pane="topLeft" activeCell="A1" sqref="A1"/>
      <selection pane="bottomLeft" activeCell="A158" sqref="A158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143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179">
        <v>221447</v>
      </c>
      <c r="C4" s="179">
        <v>1543945</v>
      </c>
      <c r="D4" s="179">
        <v>81199138</v>
      </c>
      <c r="E4" s="179">
        <v>22791612</v>
      </c>
      <c r="F4" s="179">
        <v>319527</v>
      </c>
      <c r="G4" s="179">
        <v>6650610</v>
      </c>
    </row>
    <row r="5" spans="1:7" ht="15">
      <c r="A5" s="7" t="s">
        <v>3</v>
      </c>
      <c r="B5" s="178">
        <v>0</v>
      </c>
      <c r="C5" s="178">
        <v>0</v>
      </c>
      <c r="D5" s="178">
        <v>0</v>
      </c>
      <c r="E5" s="178">
        <v>0</v>
      </c>
      <c r="F5" s="178">
        <v>0</v>
      </c>
      <c r="G5" s="178">
        <v>0</v>
      </c>
    </row>
    <row r="6" spans="1:7" ht="15">
      <c r="A6" s="7" t="s">
        <v>4</v>
      </c>
      <c r="B6" s="178">
        <v>0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</row>
    <row r="7" spans="1:7" ht="15">
      <c r="A7" s="7" t="s">
        <v>5</v>
      </c>
      <c r="B7" s="178">
        <v>0</v>
      </c>
      <c r="C7" s="178">
        <v>0</v>
      </c>
      <c r="D7" s="178">
        <v>0</v>
      </c>
      <c r="E7" s="178">
        <v>0</v>
      </c>
      <c r="F7" s="178">
        <v>0</v>
      </c>
      <c r="G7" s="178">
        <v>0</v>
      </c>
    </row>
    <row r="8" spans="1:7" ht="15">
      <c r="A8" s="7" t="s">
        <v>6</v>
      </c>
      <c r="B8" s="178">
        <v>0</v>
      </c>
      <c r="C8" s="178">
        <v>0</v>
      </c>
      <c r="D8" s="178">
        <v>0</v>
      </c>
      <c r="E8" s="178">
        <v>0</v>
      </c>
      <c r="F8" s="178">
        <v>0</v>
      </c>
      <c r="G8" s="178">
        <v>0</v>
      </c>
    </row>
    <row r="9" spans="1:7" ht="15">
      <c r="A9" s="7" t="s">
        <v>7</v>
      </c>
      <c r="B9" s="179">
        <v>5271</v>
      </c>
      <c r="C9" s="179">
        <v>644830</v>
      </c>
      <c r="D9" s="179">
        <v>33235624</v>
      </c>
      <c r="E9" s="179">
        <v>9332661</v>
      </c>
      <c r="F9" s="178">
        <v>0</v>
      </c>
      <c r="G9" s="179">
        <v>1812080</v>
      </c>
    </row>
    <row r="10" spans="1:7" ht="15">
      <c r="A10" s="7" t="s">
        <v>8</v>
      </c>
      <c r="B10" s="178">
        <v>14</v>
      </c>
      <c r="C10" s="179">
        <v>221</v>
      </c>
      <c r="D10" s="179">
        <v>19899</v>
      </c>
      <c r="E10" s="179">
        <v>5637</v>
      </c>
      <c r="F10" s="179">
        <v>1400</v>
      </c>
      <c r="G10" s="179">
        <v>9423</v>
      </c>
    </row>
    <row r="11" spans="1:7" ht="15">
      <c r="A11" s="7" t="s">
        <v>9</v>
      </c>
      <c r="B11" s="179">
        <v>4134</v>
      </c>
      <c r="C11" s="179">
        <v>12972</v>
      </c>
      <c r="D11" s="179">
        <v>4749401</v>
      </c>
      <c r="E11" s="179">
        <v>1340025</v>
      </c>
      <c r="F11" s="179">
        <v>3987</v>
      </c>
      <c r="G11" s="179">
        <v>61644</v>
      </c>
    </row>
    <row r="12" spans="1:7" ht="15">
      <c r="A12" s="7" t="s">
        <v>3</v>
      </c>
      <c r="B12" s="178">
        <v>0</v>
      </c>
      <c r="C12" s="178">
        <v>0</v>
      </c>
      <c r="D12" s="178">
        <v>0</v>
      </c>
      <c r="E12" s="178">
        <v>0</v>
      </c>
      <c r="F12" s="178">
        <v>35</v>
      </c>
      <c r="G12" s="178">
        <v>37</v>
      </c>
    </row>
    <row r="13" spans="1:7" ht="15">
      <c r="A13" s="7" t="s">
        <v>5</v>
      </c>
      <c r="B13" s="178">
        <v>6</v>
      </c>
      <c r="C13" s="178">
        <v>190</v>
      </c>
      <c r="D13" s="178">
        <v>280</v>
      </c>
      <c r="E13" s="178">
        <v>79</v>
      </c>
      <c r="F13" s="178">
        <v>124</v>
      </c>
      <c r="G13" s="178">
        <v>210</v>
      </c>
    </row>
    <row r="14" spans="1:7" ht="15">
      <c r="A14" s="7" t="s">
        <v>7</v>
      </c>
      <c r="B14" s="178">
        <v>0</v>
      </c>
      <c r="C14" s="179">
        <v>0</v>
      </c>
      <c r="D14" s="179">
        <v>0</v>
      </c>
      <c r="E14" s="179">
        <v>0</v>
      </c>
      <c r="F14" s="178">
        <v>0</v>
      </c>
      <c r="G14" s="179">
        <v>6196</v>
      </c>
    </row>
    <row r="15" spans="1:7" ht="15">
      <c r="A15" s="7" t="s">
        <v>10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ht="15">
      <c r="A16" s="7" t="s">
        <v>11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ht="15">
      <c r="A17" s="7" t="s">
        <v>12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ht="15">
      <c r="A18" s="7" t="s">
        <v>13</v>
      </c>
      <c r="B18" s="178">
        <v>0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ht="15">
      <c r="A19" s="7" t="s">
        <v>14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</row>
    <row r="20" spans="1:8" ht="12.75">
      <c r="A20" s="3" t="s">
        <v>15</v>
      </c>
      <c r="B20" s="3">
        <f aca="true" t="shared" si="0" ref="B20:G20">SUM(B4:B19)</f>
        <v>230872</v>
      </c>
      <c r="C20" s="3">
        <f t="shared" si="0"/>
        <v>2202158</v>
      </c>
      <c r="D20" s="3">
        <f t="shared" si="0"/>
        <v>119204342</v>
      </c>
      <c r="E20" s="3">
        <f t="shared" si="0"/>
        <v>33470014</v>
      </c>
      <c r="F20" s="3">
        <f t="shared" si="0"/>
        <v>325073</v>
      </c>
      <c r="G20" s="3">
        <f t="shared" si="0"/>
        <v>8540200</v>
      </c>
      <c r="H20" s="175"/>
    </row>
    <row r="21" spans="1:8" ht="15">
      <c r="A21" s="7" t="s">
        <v>16</v>
      </c>
      <c r="B21" s="179">
        <v>852613</v>
      </c>
      <c r="C21" s="179">
        <v>21523078</v>
      </c>
      <c r="D21" s="179">
        <v>1681505816</v>
      </c>
      <c r="E21" s="179">
        <v>472993240</v>
      </c>
      <c r="F21" s="179">
        <v>15176448</v>
      </c>
      <c r="G21" s="179">
        <v>95315272</v>
      </c>
      <c r="H21" s="175"/>
    </row>
    <row r="22" spans="1:8" ht="15">
      <c r="A22" s="7" t="s">
        <v>130</v>
      </c>
      <c r="B22" s="178">
        <v>0</v>
      </c>
      <c r="C22" s="178">
        <v>0</v>
      </c>
      <c r="D22" s="178">
        <v>0</v>
      </c>
      <c r="E22" s="178">
        <v>0</v>
      </c>
      <c r="F22" s="178">
        <v>0</v>
      </c>
      <c r="G22" s="178">
        <v>0</v>
      </c>
      <c r="H22" s="175"/>
    </row>
    <row r="23" spans="1:8" ht="15">
      <c r="A23" s="7" t="s">
        <v>129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5"/>
    </row>
    <row r="24" spans="1:8" ht="15">
      <c r="A24" s="7" t="s">
        <v>17</v>
      </c>
      <c r="B24" s="178">
        <v>0</v>
      </c>
      <c r="C24" s="178">
        <v>0</v>
      </c>
      <c r="D24" s="178">
        <v>0</v>
      </c>
      <c r="E24" s="178">
        <v>0</v>
      </c>
      <c r="F24" s="179">
        <v>175000</v>
      </c>
      <c r="G24" s="178">
        <v>0</v>
      </c>
      <c r="H24" s="175"/>
    </row>
    <row r="25" spans="1:8" ht="15">
      <c r="A25" s="7" t="s">
        <v>4</v>
      </c>
      <c r="B25" s="178">
        <v>0</v>
      </c>
      <c r="C25" s="178">
        <v>0</v>
      </c>
      <c r="D25" s="178">
        <v>0</v>
      </c>
      <c r="E25" s="178">
        <v>0</v>
      </c>
      <c r="F25" s="178">
        <v>0</v>
      </c>
      <c r="G25" s="179">
        <v>4500</v>
      </c>
      <c r="H25" s="175"/>
    </row>
    <row r="26" spans="1:8" ht="15">
      <c r="A26" s="7" t="s">
        <v>18</v>
      </c>
      <c r="B26" s="178">
        <v>0</v>
      </c>
      <c r="C26" s="179">
        <v>0</v>
      </c>
      <c r="D26" s="179">
        <v>0</v>
      </c>
      <c r="E26" s="179">
        <v>0</v>
      </c>
      <c r="F26" s="179">
        <v>545000</v>
      </c>
      <c r="G26" s="179">
        <v>355000</v>
      </c>
      <c r="H26" s="175"/>
    </row>
    <row r="27" spans="1:8" ht="15">
      <c r="A27" s="7" t="s">
        <v>6</v>
      </c>
      <c r="B27" s="178">
        <v>0</v>
      </c>
      <c r="C27" s="178">
        <v>0</v>
      </c>
      <c r="D27" s="178">
        <v>0</v>
      </c>
      <c r="E27" s="178">
        <v>0</v>
      </c>
      <c r="F27" s="178">
        <v>0</v>
      </c>
      <c r="G27" s="178">
        <v>0</v>
      </c>
      <c r="H27" s="175"/>
    </row>
    <row r="28" spans="1:8" ht="15">
      <c r="A28" s="7" t="s">
        <v>19</v>
      </c>
      <c r="B28" s="178">
        <v>2</v>
      </c>
      <c r="C28" s="179">
        <v>2000</v>
      </c>
      <c r="D28" s="178">
        <v>305</v>
      </c>
      <c r="E28" s="178">
        <v>86</v>
      </c>
      <c r="F28" s="179">
        <v>22005</v>
      </c>
      <c r="G28" s="179">
        <v>23005</v>
      </c>
      <c r="H28" s="175"/>
    </row>
    <row r="29" spans="1:7" ht="15">
      <c r="A29" s="7" t="s">
        <v>4</v>
      </c>
      <c r="B29" s="178">
        <v>0</v>
      </c>
      <c r="C29" s="178">
        <v>0</v>
      </c>
      <c r="D29" s="178">
        <v>0</v>
      </c>
      <c r="E29" s="178">
        <v>0</v>
      </c>
      <c r="F29" s="178">
        <v>0</v>
      </c>
      <c r="G29" s="179">
        <v>208000</v>
      </c>
    </row>
    <row r="30" spans="1:7" ht="15">
      <c r="A30" s="7" t="s">
        <v>20</v>
      </c>
      <c r="B30" s="178">
        <v>2</v>
      </c>
      <c r="C30" s="179">
        <v>4000</v>
      </c>
      <c r="D30" s="178">
        <v>800</v>
      </c>
      <c r="E30" s="178">
        <v>225</v>
      </c>
      <c r="F30" s="179">
        <v>13010</v>
      </c>
      <c r="G30" s="179">
        <v>15010</v>
      </c>
    </row>
    <row r="31" spans="1:7" ht="15">
      <c r="A31" s="7" t="s">
        <v>6</v>
      </c>
      <c r="B31" s="178">
        <v>0</v>
      </c>
      <c r="C31" s="178">
        <v>0</v>
      </c>
      <c r="D31" s="178">
        <v>0</v>
      </c>
      <c r="E31" s="178">
        <v>0</v>
      </c>
      <c r="F31" s="178">
        <v>0</v>
      </c>
      <c r="G31" s="178">
        <v>0</v>
      </c>
    </row>
    <row r="32" spans="1:7" ht="15">
      <c r="A32" s="7" t="s">
        <v>131</v>
      </c>
      <c r="B32" s="178">
        <v>0</v>
      </c>
      <c r="C32" s="178">
        <v>0</v>
      </c>
      <c r="D32" s="178">
        <v>0</v>
      </c>
      <c r="E32" s="178">
        <v>0</v>
      </c>
      <c r="F32" s="178">
        <v>0</v>
      </c>
      <c r="G32" s="178">
        <v>0</v>
      </c>
    </row>
    <row r="33" spans="1:7" ht="15">
      <c r="A33" s="7" t="s">
        <v>4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</row>
    <row r="34" spans="1:7" ht="15">
      <c r="A34" s="7" t="s">
        <v>132</v>
      </c>
      <c r="B34" s="178">
        <v>0</v>
      </c>
      <c r="C34" s="178">
        <v>0</v>
      </c>
      <c r="D34" s="178">
        <v>0</v>
      </c>
      <c r="E34" s="178">
        <v>0</v>
      </c>
      <c r="F34" s="178">
        <v>0</v>
      </c>
      <c r="G34" s="178">
        <v>0</v>
      </c>
    </row>
    <row r="35" spans="1:7" ht="15">
      <c r="A35" s="7" t="s">
        <v>6</v>
      </c>
      <c r="B35" s="178">
        <v>0</v>
      </c>
      <c r="C35" s="178">
        <v>0</v>
      </c>
      <c r="D35" s="178">
        <v>0</v>
      </c>
      <c r="E35" s="178">
        <v>0</v>
      </c>
      <c r="F35" s="178">
        <v>0</v>
      </c>
      <c r="G35" s="178">
        <v>0</v>
      </c>
    </row>
    <row r="36" spans="1:7" ht="15">
      <c r="A36" s="7" t="s">
        <v>21</v>
      </c>
      <c r="B36" s="178">
        <v>115</v>
      </c>
      <c r="C36" s="179">
        <v>777426</v>
      </c>
      <c r="D36" s="179">
        <v>121580</v>
      </c>
      <c r="E36" s="179">
        <v>34050</v>
      </c>
      <c r="F36" s="179">
        <v>1944445</v>
      </c>
      <c r="G36" s="179">
        <v>4571160</v>
      </c>
    </row>
    <row r="37" spans="1:7" ht="15">
      <c r="A37" s="7" t="s">
        <v>4</v>
      </c>
      <c r="B37" s="178">
        <v>8</v>
      </c>
      <c r="C37" s="179">
        <v>47500</v>
      </c>
      <c r="D37" s="179">
        <v>9699500</v>
      </c>
      <c r="E37" s="179">
        <v>2709433</v>
      </c>
      <c r="F37" s="178">
        <v>0</v>
      </c>
      <c r="G37" s="179">
        <v>554345</v>
      </c>
    </row>
    <row r="38" spans="1:7" ht="15">
      <c r="A38" s="7" t="s">
        <v>22</v>
      </c>
      <c r="B38" s="178">
        <v>631</v>
      </c>
      <c r="C38" s="179">
        <v>4930611</v>
      </c>
      <c r="D38" s="179">
        <v>181800</v>
      </c>
      <c r="E38" s="179">
        <v>51185</v>
      </c>
      <c r="F38" s="179">
        <v>4796573</v>
      </c>
      <c r="G38" s="179">
        <v>12610629</v>
      </c>
    </row>
    <row r="39" spans="1:7" ht="15">
      <c r="A39" s="7" t="s">
        <v>6</v>
      </c>
      <c r="B39" s="178">
        <v>126</v>
      </c>
      <c r="C39" s="179">
        <v>1080132</v>
      </c>
      <c r="D39" s="179">
        <v>221417250</v>
      </c>
      <c r="E39" s="179">
        <v>61850122</v>
      </c>
      <c r="F39" s="178">
        <v>0</v>
      </c>
      <c r="G39" s="179">
        <v>1200332</v>
      </c>
    </row>
    <row r="40" spans="1:7" ht="12.75">
      <c r="A40" s="7" t="s">
        <v>120</v>
      </c>
      <c r="B40" s="180">
        <v>0</v>
      </c>
      <c r="C40" s="180">
        <v>0</v>
      </c>
      <c r="D40" s="180">
        <v>0</v>
      </c>
      <c r="E40" s="180">
        <v>0</v>
      </c>
      <c r="F40" s="180">
        <v>0</v>
      </c>
      <c r="G40" s="180">
        <v>0</v>
      </c>
    </row>
    <row r="41" spans="1:7" ht="12.75">
      <c r="A41" s="7" t="s">
        <v>121</v>
      </c>
      <c r="B41" s="180">
        <v>0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</row>
    <row r="42" spans="1:7" ht="12.75">
      <c r="A42" s="7" t="s">
        <v>119</v>
      </c>
      <c r="B42" s="180">
        <v>13</v>
      </c>
      <c r="C42" s="180">
        <v>59000</v>
      </c>
      <c r="D42" s="180">
        <v>5452899</v>
      </c>
      <c r="E42" s="180">
        <v>1511437</v>
      </c>
      <c r="F42" s="180">
        <v>1289760</v>
      </c>
      <c r="G42" s="180">
        <v>289985</v>
      </c>
    </row>
    <row r="43" spans="1:7" ht="12.75">
      <c r="A43" s="7" t="s">
        <v>23</v>
      </c>
      <c r="B43" s="180">
        <v>163</v>
      </c>
      <c r="C43" s="180">
        <v>325594</v>
      </c>
      <c r="D43" s="180">
        <v>56177925</v>
      </c>
      <c r="E43" s="180">
        <v>15985665</v>
      </c>
      <c r="F43" s="180">
        <v>4090336</v>
      </c>
      <c r="G43" s="180">
        <v>1190096</v>
      </c>
    </row>
    <row r="44" spans="1:7" ht="12.75">
      <c r="A44" s="7" t="s">
        <v>24</v>
      </c>
      <c r="B44" s="180">
        <v>12078</v>
      </c>
      <c r="C44" s="180">
        <v>6030884</v>
      </c>
      <c r="D44" s="180">
        <v>1060921790</v>
      </c>
      <c r="E44" s="180">
        <v>297880411</v>
      </c>
      <c r="F44" s="180">
        <v>0</v>
      </c>
      <c r="G44" s="180">
        <v>21460735</v>
      </c>
    </row>
    <row r="45" spans="1:7" ht="12.75">
      <c r="A45" s="7" t="s">
        <v>25</v>
      </c>
      <c r="B45" s="180">
        <v>0</v>
      </c>
      <c r="C45" s="180">
        <v>0</v>
      </c>
      <c r="D45" s="180">
        <v>0</v>
      </c>
      <c r="E45" s="180">
        <v>0</v>
      </c>
      <c r="F45" s="180">
        <v>0</v>
      </c>
      <c r="G45" s="180">
        <v>0</v>
      </c>
    </row>
    <row r="46" spans="1:7" ht="12.75">
      <c r="A46" s="7" t="s">
        <v>26</v>
      </c>
      <c r="B46" s="180">
        <v>0</v>
      </c>
      <c r="C46" s="180">
        <v>0</v>
      </c>
      <c r="D46" s="180">
        <v>0</v>
      </c>
      <c r="E46" s="180">
        <v>0</v>
      </c>
      <c r="F46" s="180">
        <v>0</v>
      </c>
      <c r="G46" s="180">
        <v>0</v>
      </c>
    </row>
    <row r="47" spans="1:8" ht="15">
      <c r="A47" s="7" t="s">
        <v>27</v>
      </c>
      <c r="B47" s="178">
        <v>5</v>
      </c>
      <c r="C47" s="179">
        <v>17000</v>
      </c>
      <c r="D47" s="179">
        <v>3003240</v>
      </c>
      <c r="E47" s="179">
        <v>845566</v>
      </c>
      <c r="F47" s="179">
        <v>1804118</v>
      </c>
      <c r="G47" s="179">
        <v>60522</v>
      </c>
      <c r="H47" s="175"/>
    </row>
    <row r="48" spans="1:8" ht="12.75">
      <c r="A48" s="7" t="s">
        <v>28</v>
      </c>
      <c r="B48" s="180">
        <v>0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75"/>
    </row>
    <row r="49" spans="1:7" ht="12.75">
      <c r="A49" s="7" t="s">
        <v>29</v>
      </c>
      <c r="B49" s="180">
        <v>4</v>
      </c>
      <c r="C49" s="180">
        <v>40</v>
      </c>
      <c r="D49" s="180">
        <v>4010</v>
      </c>
      <c r="E49" s="180">
        <v>1132</v>
      </c>
      <c r="F49" s="180">
        <v>3970</v>
      </c>
      <c r="G49" s="180">
        <v>40</v>
      </c>
    </row>
    <row r="50" spans="1:9" ht="15">
      <c r="A50" s="3" t="s">
        <v>30</v>
      </c>
      <c r="B50" s="3">
        <f aca="true" t="shared" si="1" ref="B50:G50">SUM(B21:B49)</f>
        <v>865760</v>
      </c>
      <c r="C50" s="3">
        <f t="shared" si="1"/>
        <v>34797265</v>
      </c>
      <c r="D50" s="3">
        <f t="shared" si="1"/>
        <v>3038486915</v>
      </c>
      <c r="E50" s="3">
        <f t="shared" si="1"/>
        <v>853862552</v>
      </c>
      <c r="F50" s="3">
        <f t="shared" si="1"/>
        <v>29860665</v>
      </c>
      <c r="G50" s="3">
        <f t="shared" si="1"/>
        <v>137858631</v>
      </c>
      <c r="H50" s="168"/>
      <c r="I50" s="8"/>
    </row>
    <row r="51" spans="1:8" ht="15">
      <c r="A51" s="7" t="s">
        <v>31</v>
      </c>
      <c r="B51" s="179">
        <v>617729</v>
      </c>
      <c r="C51" s="179">
        <v>6601340</v>
      </c>
      <c r="D51" s="179">
        <v>1179445797</v>
      </c>
      <c r="E51" s="179">
        <v>331301799</v>
      </c>
      <c r="F51" s="179">
        <v>1532174</v>
      </c>
      <c r="G51" s="179">
        <v>23751693</v>
      </c>
      <c r="H51" s="175"/>
    </row>
    <row r="52" spans="1:8" ht="15">
      <c r="A52" s="7" t="s">
        <v>32</v>
      </c>
      <c r="B52" s="179">
        <v>884</v>
      </c>
      <c r="C52" s="179">
        <v>361620</v>
      </c>
      <c r="D52" s="179">
        <v>994595</v>
      </c>
      <c r="E52" s="179">
        <v>279781</v>
      </c>
      <c r="F52" s="179">
        <v>671683</v>
      </c>
      <c r="G52" s="179">
        <v>1554810</v>
      </c>
      <c r="H52" s="175"/>
    </row>
    <row r="53" spans="1:8" ht="15">
      <c r="A53" s="7" t="s">
        <v>33</v>
      </c>
      <c r="B53" s="178">
        <v>11</v>
      </c>
      <c r="C53" s="179">
        <v>4765</v>
      </c>
      <c r="D53" s="179">
        <v>800650</v>
      </c>
      <c r="E53" s="179">
        <v>223651</v>
      </c>
      <c r="F53" s="178">
        <v>0</v>
      </c>
      <c r="G53" s="179">
        <v>246702</v>
      </c>
      <c r="H53" s="175"/>
    </row>
    <row r="54" spans="1:8" ht="15">
      <c r="A54" s="7" t="s">
        <v>34</v>
      </c>
      <c r="B54" s="179">
        <v>861</v>
      </c>
      <c r="C54" s="179">
        <v>378445</v>
      </c>
      <c r="D54" s="179">
        <v>2892938</v>
      </c>
      <c r="E54" s="179">
        <v>811018</v>
      </c>
      <c r="F54" s="179">
        <v>481918</v>
      </c>
      <c r="G54" s="179">
        <v>1090005</v>
      </c>
      <c r="H54" s="175"/>
    </row>
    <row r="55" spans="1:8" ht="15">
      <c r="A55" s="7" t="s">
        <v>35</v>
      </c>
      <c r="B55" s="178">
        <v>272</v>
      </c>
      <c r="C55" s="179">
        <v>76315</v>
      </c>
      <c r="D55" s="179">
        <v>14414291</v>
      </c>
      <c r="E55" s="179">
        <v>4026451</v>
      </c>
      <c r="F55" s="178">
        <v>0</v>
      </c>
      <c r="G55" s="179">
        <v>94365</v>
      </c>
      <c r="H55" s="175"/>
    </row>
    <row r="56" spans="1:8" ht="15">
      <c r="A56" s="7" t="s">
        <v>123</v>
      </c>
      <c r="B56" s="178">
        <v>0</v>
      </c>
      <c r="C56" s="179">
        <v>0</v>
      </c>
      <c r="D56" s="179">
        <v>0</v>
      </c>
      <c r="E56" s="179">
        <v>0</v>
      </c>
      <c r="F56" s="178">
        <v>0</v>
      </c>
      <c r="G56" s="179">
        <v>2975</v>
      </c>
      <c r="H56" s="175"/>
    </row>
    <row r="57" spans="1:8" ht="15">
      <c r="A57" s="7" t="s">
        <v>36</v>
      </c>
      <c r="B57" s="178">
        <v>0</v>
      </c>
      <c r="C57" s="179">
        <v>0</v>
      </c>
      <c r="D57" s="179">
        <v>0</v>
      </c>
      <c r="E57" s="179">
        <v>0</v>
      </c>
      <c r="F57" s="178">
        <v>0</v>
      </c>
      <c r="G57" s="179">
        <v>9600</v>
      </c>
      <c r="H57" s="175"/>
    </row>
    <row r="58" spans="1:8" ht="15">
      <c r="A58" s="7" t="s">
        <v>37</v>
      </c>
      <c r="B58" s="178">
        <v>0</v>
      </c>
      <c r="C58" s="178">
        <v>0</v>
      </c>
      <c r="D58" s="178">
        <v>0</v>
      </c>
      <c r="E58" s="178">
        <v>0</v>
      </c>
      <c r="F58" s="178">
        <v>0</v>
      </c>
      <c r="G58" s="179">
        <v>2400</v>
      </c>
      <c r="H58" s="175"/>
    </row>
    <row r="59" spans="1:8" ht="15">
      <c r="A59" s="7" t="s">
        <v>38</v>
      </c>
      <c r="B59" s="179">
        <v>2618</v>
      </c>
      <c r="C59" s="179">
        <v>458950</v>
      </c>
      <c r="D59" s="179">
        <v>81966167</v>
      </c>
      <c r="E59" s="179">
        <v>23072948</v>
      </c>
      <c r="F59" s="178">
        <v>0</v>
      </c>
      <c r="G59" s="179">
        <v>1612220</v>
      </c>
      <c r="H59" s="175"/>
    </row>
    <row r="60" spans="1:8" ht="15">
      <c r="A60" s="7" t="s">
        <v>39</v>
      </c>
      <c r="B60" s="178">
        <v>281</v>
      </c>
      <c r="C60" s="179">
        <v>37310</v>
      </c>
      <c r="D60" s="179">
        <v>7526101</v>
      </c>
      <c r="E60" s="179">
        <v>2121541</v>
      </c>
      <c r="F60" s="179">
        <v>24490</v>
      </c>
      <c r="G60" s="179">
        <v>173135</v>
      </c>
      <c r="H60" s="175"/>
    </row>
    <row r="61" spans="1:8" ht="15">
      <c r="A61" s="7" t="s">
        <v>40</v>
      </c>
      <c r="B61" s="178">
        <v>65</v>
      </c>
      <c r="C61" s="179">
        <v>1347</v>
      </c>
      <c r="D61" s="179">
        <v>219738</v>
      </c>
      <c r="E61" s="179">
        <v>61829</v>
      </c>
      <c r="F61" s="178">
        <v>652</v>
      </c>
      <c r="G61" s="179">
        <v>12347</v>
      </c>
      <c r="H61" s="175"/>
    </row>
    <row r="62" spans="1:8" ht="15">
      <c r="A62" s="7" t="s">
        <v>41</v>
      </c>
      <c r="B62" s="178">
        <v>147</v>
      </c>
      <c r="C62" s="178">
        <v>0</v>
      </c>
      <c r="D62" s="179">
        <v>878513</v>
      </c>
      <c r="E62" s="179">
        <v>247500</v>
      </c>
      <c r="F62" s="178">
        <v>0</v>
      </c>
      <c r="G62" s="178">
        <v>0</v>
      </c>
      <c r="H62" s="175"/>
    </row>
    <row r="63" spans="1:8" ht="15">
      <c r="A63" s="7" t="s">
        <v>7</v>
      </c>
      <c r="B63" s="179">
        <v>4055</v>
      </c>
      <c r="C63" s="179">
        <v>1182640</v>
      </c>
      <c r="D63" s="179">
        <v>208841125</v>
      </c>
      <c r="E63" s="179">
        <v>59469937</v>
      </c>
      <c r="F63" s="178">
        <v>0</v>
      </c>
      <c r="G63" s="179">
        <v>6632990</v>
      </c>
      <c r="H63" s="175"/>
    </row>
    <row r="64" spans="1:8" ht="15">
      <c r="A64" s="7" t="s">
        <v>42</v>
      </c>
      <c r="B64" s="178">
        <v>48</v>
      </c>
      <c r="C64" s="179">
        <v>3111</v>
      </c>
      <c r="D64" s="179">
        <v>561520</v>
      </c>
      <c r="E64" s="179">
        <v>159078</v>
      </c>
      <c r="F64" s="179">
        <v>1970</v>
      </c>
      <c r="G64" s="179">
        <v>11072</v>
      </c>
      <c r="H64" s="175"/>
    </row>
    <row r="65" spans="1:7" ht="15">
      <c r="A65" s="7" t="s">
        <v>43</v>
      </c>
      <c r="B65" s="178">
        <v>114</v>
      </c>
      <c r="C65" s="179">
        <v>3053</v>
      </c>
      <c r="D65" s="179">
        <v>498445</v>
      </c>
      <c r="E65" s="179">
        <v>141346</v>
      </c>
      <c r="F65" s="179">
        <v>3468</v>
      </c>
      <c r="G65" s="179">
        <v>11213</v>
      </c>
    </row>
    <row r="66" spans="1:7" ht="15">
      <c r="A66" s="7" t="s">
        <v>44</v>
      </c>
      <c r="B66" s="178">
        <v>66</v>
      </c>
      <c r="C66" s="179">
        <v>2035</v>
      </c>
      <c r="D66" s="179">
        <v>341424</v>
      </c>
      <c r="E66" s="179">
        <v>96488</v>
      </c>
      <c r="F66" s="178">
        <v>895</v>
      </c>
      <c r="G66" s="179">
        <v>4601</v>
      </c>
    </row>
    <row r="67" spans="1:8" ht="15">
      <c r="A67" s="7" t="s">
        <v>45</v>
      </c>
      <c r="B67" s="178">
        <v>55</v>
      </c>
      <c r="C67" s="179">
        <v>2469</v>
      </c>
      <c r="D67" s="179">
        <v>376940</v>
      </c>
      <c r="E67" s="179">
        <v>106736</v>
      </c>
      <c r="F67" s="179">
        <v>2338</v>
      </c>
      <c r="G67" s="179">
        <v>15085</v>
      </c>
      <c r="H67" s="175"/>
    </row>
    <row r="68" spans="1:8" ht="15">
      <c r="A68" s="7" t="s">
        <v>46</v>
      </c>
      <c r="B68" s="178">
        <v>9</v>
      </c>
      <c r="C68" s="178">
        <v>170</v>
      </c>
      <c r="D68" s="179">
        <v>16162</v>
      </c>
      <c r="E68" s="179">
        <v>4534</v>
      </c>
      <c r="F68" s="178">
        <v>50</v>
      </c>
      <c r="G68" s="179">
        <v>5853</v>
      </c>
      <c r="H68" s="175"/>
    </row>
    <row r="69" spans="1:7" ht="15">
      <c r="A69" s="7" t="s">
        <v>47</v>
      </c>
      <c r="B69" s="178">
        <v>11</v>
      </c>
      <c r="C69" s="178">
        <v>624</v>
      </c>
      <c r="D69" s="179">
        <v>82748</v>
      </c>
      <c r="E69" s="179">
        <v>23532</v>
      </c>
      <c r="F69" s="178">
        <v>715</v>
      </c>
      <c r="G69" s="179">
        <v>6480</v>
      </c>
    </row>
    <row r="70" spans="1:7" ht="15">
      <c r="A70" s="7" t="s">
        <v>48</v>
      </c>
      <c r="B70" s="178">
        <v>38</v>
      </c>
      <c r="C70" s="179">
        <v>1507</v>
      </c>
      <c r="D70" s="179">
        <v>277384</v>
      </c>
      <c r="E70" s="179">
        <v>78300</v>
      </c>
      <c r="F70" s="178">
        <v>900</v>
      </c>
      <c r="G70" s="179">
        <v>2791</v>
      </c>
    </row>
    <row r="71" spans="1:8" ht="15">
      <c r="A71" s="7" t="s">
        <v>49</v>
      </c>
      <c r="B71" s="178">
        <v>9</v>
      </c>
      <c r="C71" s="178">
        <v>74</v>
      </c>
      <c r="D71" s="179">
        <v>13684</v>
      </c>
      <c r="E71" s="179">
        <v>3860</v>
      </c>
      <c r="F71" s="178">
        <v>154</v>
      </c>
      <c r="G71" s="179">
        <v>1797</v>
      </c>
      <c r="H71" s="175"/>
    </row>
    <row r="72" spans="1:8" ht="15">
      <c r="A72" s="7" t="s">
        <v>50</v>
      </c>
      <c r="B72" s="178">
        <v>12</v>
      </c>
      <c r="C72" s="178">
        <v>182</v>
      </c>
      <c r="D72" s="179">
        <v>15575</v>
      </c>
      <c r="E72" s="179">
        <v>4417</v>
      </c>
      <c r="F72" s="178">
        <v>360</v>
      </c>
      <c r="G72" s="179">
        <v>2022</v>
      </c>
      <c r="H72" s="175"/>
    </row>
    <row r="73" spans="1:8" ht="15">
      <c r="A73" s="7" t="s">
        <v>51</v>
      </c>
      <c r="B73" s="178">
        <v>0</v>
      </c>
      <c r="C73" s="179">
        <v>0</v>
      </c>
      <c r="D73" s="179">
        <v>0</v>
      </c>
      <c r="E73" s="179">
        <v>0</v>
      </c>
      <c r="F73" s="178">
        <v>0</v>
      </c>
      <c r="G73" s="179">
        <v>0</v>
      </c>
      <c r="H73" s="175"/>
    </row>
    <row r="74" spans="1:8" ht="12.75">
      <c r="A74" s="3" t="s">
        <v>52</v>
      </c>
      <c r="B74" s="3">
        <f aca="true" t="shared" si="2" ref="B74:G74">SUM(B51:B73)</f>
        <v>627285</v>
      </c>
      <c r="C74" s="3">
        <f t="shared" si="2"/>
        <v>9115957</v>
      </c>
      <c r="D74" s="3">
        <f t="shared" si="2"/>
        <v>1500163797</v>
      </c>
      <c r="E74" s="3">
        <f t="shared" si="2"/>
        <v>422234746</v>
      </c>
      <c r="F74" s="3">
        <f t="shared" si="2"/>
        <v>2721767</v>
      </c>
      <c r="G74" s="3">
        <f t="shared" si="2"/>
        <v>35244156</v>
      </c>
      <c r="H74" s="175"/>
    </row>
    <row r="75" spans="1:8" ht="15">
      <c r="A75" s="7" t="s">
        <v>53</v>
      </c>
      <c r="B75" s="178">
        <v>27</v>
      </c>
      <c r="C75" s="178">
        <v>825</v>
      </c>
      <c r="D75" s="179">
        <v>382757</v>
      </c>
      <c r="E75" s="179">
        <v>107380</v>
      </c>
      <c r="F75" s="178">
        <v>84</v>
      </c>
      <c r="G75" s="179">
        <v>2812</v>
      </c>
      <c r="H75" s="175"/>
    </row>
    <row r="76" spans="1:8" ht="12.75">
      <c r="A76" s="176" t="s">
        <v>54</v>
      </c>
      <c r="B76" s="3">
        <f aca="true" t="shared" si="3" ref="B76:G76">SUM(B75)</f>
        <v>27</v>
      </c>
      <c r="C76" s="3">
        <f t="shared" si="3"/>
        <v>825</v>
      </c>
      <c r="D76" s="3">
        <f t="shared" si="3"/>
        <v>382757</v>
      </c>
      <c r="E76" s="3">
        <f t="shared" si="3"/>
        <v>107380</v>
      </c>
      <c r="F76" s="3">
        <f t="shared" si="3"/>
        <v>84</v>
      </c>
      <c r="G76" s="3">
        <f t="shared" si="3"/>
        <v>2812</v>
      </c>
      <c r="H76" s="175"/>
    </row>
    <row r="77" spans="1:8" ht="15">
      <c r="A77" s="7" t="s">
        <v>55</v>
      </c>
      <c r="B77" s="179">
        <v>5021</v>
      </c>
      <c r="C77" s="179">
        <v>26657</v>
      </c>
      <c r="D77" s="179">
        <v>1374230</v>
      </c>
      <c r="E77" s="179">
        <v>386747</v>
      </c>
      <c r="F77" s="179">
        <v>13368</v>
      </c>
      <c r="G77" s="179">
        <v>136176</v>
      </c>
      <c r="H77" s="175"/>
    </row>
    <row r="78" spans="1:8" ht="15">
      <c r="A78" s="7" t="s">
        <v>56</v>
      </c>
      <c r="B78" s="178">
        <v>65</v>
      </c>
      <c r="C78" s="179">
        <v>6018</v>
      </c>
      <c r="D78" s="179">
        <v>3058</v>
      </c>
      <c r="E78" s="178">
        <v>867</v>
      </c>
      <c r="F78" s="179">
        <v>11878</v>
      </c>
      <c r="G78" s="179">
        <v>22059</v>
      </c>
      <c r="H78" s="175"/>
    </row>
    <row r="79" spans="1:8" ht="15">
      <c r="A79" s="7" t="s">
        <v>57</v>
      </c>
      <c r="B79" s="178">
        <v>9</v>
      </c>
      <c r="C79" s="178">
        <v>217</v>
      </c>
      <c r="D79" s="179">
        <v>11002</v>
      </c>
      <c r="E79" s="179">
        <v>3193</v>
      </c>
      <c r="F79" s="178">
        <v>0</v>
      </c>
      <c r="G79" s="179">
        <v>1693</v>
      </c>
      <c r="H79" s="175"/>
    </row>
    <row r="80" spans="1:8" ht="15">
      <c r="A80" s="7" t="s">
        <v>58</v>
      </c>
      <c r="B80" s="178">
        <v>81</v>
      </c>
      <c r="C80" s="179">
        <v>6469</v>
      </c>
      <c r="D80" s="179">
        <v>2378</v>
      </c>
      <c r="E80" s="178">
        <v>675</v>
      </c>
      <c r="F80" s="179">
        <v>11117</v>
      </c>
      <c r="G80" s="179">
        <v>17888</v>
      </c>
      <c r="H80" s="175"/>
    </row>
    <row r="81" spans="1:8" ht="15">
      <c r="A81" s="7" t="s">
        <v>122</v>
      </c>
      <c r="B81" s="178">
        <v>5</v>
      </c>
      <c r="C81" s="178">
        <v>179</v>
      </c>
      <c r="D81" s="179">
        <v>9266</v>
      </c>
      <c r="E81" s="179">
        <v>2689</v>
      </c>
      <c r="F81" s="178">
        <v>0</v>
      </c>
      <c r="G81" s="178">
        <v>185</v>
      </c>
      <c r="H81" s="175"/>
    </row>
    <row r="82" spans="1:8" ht="15">
      <c r="A82" s="7" t="s">
        <v>127</v>
      </c>
      <c r="B82" s="179">
        <v>3314</v>
      </c>
      <c r="C82" s="179">
        <v>7067</v>
      </c>
      <c r="D82" s="179">
        <v>372197</v>
      </c>
      <c r="E82" s="179">
        <v>105052</v>
      </c>
      <c r="F82" s="179">
        <v>7994</v>
      </c>
      <c r="G82" s="179">
        <v>33161</v>
      </c>
      <c r="H82" s="175"/>
    </row>
    <row r="83" spans="1:8" ht="15">
      <c r="A83" s="7" t="s">
        <v>7</v>
      </c>
      <c r="B83" s="178">
        <v>60</v>
      </c>
      <c r="C83" s="178">
        <v>540</v>
      </c>
      <c r="D83" s="179">
        <v>28600</v>
      </c>
      <c r="E83" s="179">
        <v>8050</v>
      </c>
      <c r="F83" s="178">
        <v>0</v>
      </c>
      <c r="G83" s="179">
        <v>3128</v>
      </c>
      <c r="H83" s="175"/>
    </row>
    <row r="84" spans="1:8" ht="15">
      <c r="A84" s="7" t="s">
        <v>59</v>
      </c>
      <c r="B84" s="178">
        <v>0</v>
      </c>
      <c r="C84" s="178">
        <v>0</v>
      </c>
      <c r="D84" s="178">
        <v>0</v>
      </c>
      <c r="E84" s="178">
        <v>0</v>
      </c>
      <c r="F84" s="178">
        <v>0</v>
      </c>
      <c r="G84" s="178">
        <v>0</v>
      </c>
      <c r="H84" s="175"/>
    </row>
    <row r="85" spans="1:8" ht="15">
      <c r="A85" s="7" t="s">
        <v>57</v>
      </c>
      <c r="B85" s="178">
        <v>0</v>
      </c>
      <c r="C85" s="178">
        <v>0</v>
      </c>
      <c r="D85" s="178">
        <v>0</v>
      </c>
      <c r="E85" s="178">
        <v>0</v>
      </c>
      <c r="F85" s="178">
        <v>0</v>
      </c>
      <c r="G85" s="178">
        <v>0</v>
      </c>
      <c r="H85" s="175"/>
    </row>
    <row r="86" spans="1:8" ht="15">
      <c r="A86" s="7" t="s">
        <v>60</v>
      </c>
      <c r="B86" s="178">
        <v>2</v>
      </c>
      <c r="C86" s="178">
        <v>6</v>
      </c>
      <c r="D86" s="178">
        <v>5</v>
      </c>
      <c r="E86" s="178">
        <v>1</v>
      </c>
      <c r="F86" s="178">
        <v>338</v>
      </c>
      <c r="G86" s="178">
        <v>38</v>
      </c>
      <c r="H86" s="175"/>
    </row>
    <row r="87" spans="1:8" ht="15">
      <c r="A87" s="7" t="s">
        <v>122</v>
      </c>
      <c r="B87" s="178">
        <v>0</v>
      </c>
      <c r="C87" s="178">
        <v>0</v>
      </c>
      <c r="D87" s="178">
        <v>0</v>
      </c>
      <c r="E87" s="178">
        <v>0</v>
      </c>
      <c r="F87" s="178">
        <v>0</v>
      </c>
      <c r="G87" s="178">
        <v>1</v>
      </c>
      <c r="H87" s="175"/>
    </row>
    <row r="88" spans="1:8" ht="15">
      <c r="A88" s="7" t="s">
        <v>128</v>
      </c>
      <c r="B88" s="178">
        <v>10</v>
      </c>
      <c r="C88" s="178">
        <v>29</v>
      </c>
      <c r="D88" s="179">
        <v>1444</v>
      </c>
      <c r="E88" s="178">
        <v>400</v>
      </c>
      <c r="F88" s="178">
        <v>823</v>
      </c>
      <c r="G88" s="178">
        <v>724</v>
      </c>
      <c r="H88" s="175"/>
    </row>
    <row r="89" spans="1:8" ht="15">
      <c r="A89" s="7" t="s">
        <v>7</v>
      </c>
      <c r="B89" s="178">
        <v>0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75"/>
    </row>
    <row r="90" spans="1:8" ht="15">
      <c r="A90" s="7" t="s">
        <v>61</v>
      </c>
      <c r="B90" s="179">
        <v>12573</v>
      </c>
      <c r="C90" s="179">
        <v>55709</v>
      </c>
      <c r="D90" s="179">
        <v>1048642</v>
      </c>
      <c r="E90" s="179">
        <v>295562</v>
      </c>
      <c r="F90" s="179">
        <v>25917</v>
      </c>
      <c r="G90" s="179">
        <v>205544</v>
      </c>
      <c r="H90" s="175"/>
    </row>
    <row r="91" spans="1:8" ht="15">
      <c r="A91" s="7" t="s">
        <v>62</v>
      </c>
      <c r="B91" s="178">
        <v>114</v>
      </c>
      <c r="C91" s="179">
        <v>14556</v>
      </c>
      <c r="D91" s="179">
        <v>10570</v>
      </c>
      <c r="E91" s="179">
        <v>2993</v>
      </c>
      <c r="F91" s="179">
        <v>20203</v>
      </c>
      <c r="G91" s="179">
        <v>40054</v>
      </c>
      <c r="H91" s="175"/>
    </row>
    <row r="92" spans="1:8" ht="15">
      <c r="A92" s="7" t="s">
        <v>57</v>
      </c>
      <c r="B92" s="178">
        <v>0</v>
      </c>
      <c r="C92" s="179">
        <v>0</v>
      </c>
      <c r="D92" s="179">
        <v>0</v>
      </c>
      <c r="E92" s="179">
        <v>0</v>
      </c>
      <c r="F92" s="178">
        <v>0</v>
      </c>
      <c r="G92" s="179">
        <v>6084</v>
      </c>
      <c r="H92" s="175"/>
    </row>
    <row r="93" spans="1:8" ht="15">
      <c r="A93" s="7" t="s">
        <v>63</v>
      </c>
      <c r="B93" s="178">
        <v>95</v>
      </c>
      <c r="C93" s="179">
        <v>9344</v>
      </c>
      <c r="D93" s="179">
        <v>2802</v>
      </c>
      <c r="E93" s="178">
        <v>791</v>
      </c>
      <c r="F93" s="179">
        <v>23220</v>
      </c>
      <c r="G93" s="179">
        <v>29547</v>
      </c>
      <c r="H93" s="175"/>
    </row>
    <row r="94" spans="1:8" ht="15">
      <c r="A94" s="7" t="s">
        <v>133</v>
      </c>
      <c r="B94" s="178">
        <v>0</v>
      </c>
      <c r="C94" s="178">
        <v>0</v>
      </c>
      <c r="D94" s="178">
        <v>0</v>
      </c>
      <c r="E94" s="178">
        <v>0</v>
      </c>
      <c r="F94" s="178">
        <v>0</v>
      </c>
      <c r="G94" s="178">
        <v>0</v>
      </c>
      <c r="H94" s="175"/>
    </row>
    <row r="95" spans="1:8" ht="15">
      <c r="A95" s="7" t="s">
        <v>64</v>
      </c>
      <c r="B95" s="178">
        <v>0</v>
      </c>
      <c r="C95" s="178">
        <v>0</v>
      </c>
      <c r="D95" s="178">
        <v>0</v>
      </c>
      <c r="E95" s="178">
        <v>0</v>
      </c>
      <c r="F95" s="178">
        <v>0</v>
      </c>
      <c r="G95" s="178">
        <v>0</v>
      </c>
      <c r="H95" s="175"/>
    </row>
    <row r="96" spans="1:8" ht="15">
      <c r="A96" s="7" t="s">
        <v>63</v>
      </c>
      <c r="B96" s="178">
        <v>1</v>
      </c>
      <c r="C96" s="178">
        <v>13</v>
      </c>
      <c r="D96" s="178">
        <v>4</v>
      </c>
      <c r="E96" s="178">
        <v>1</v>
      </c>
      <c r="F96" s="178">
        <v>13</v>
      </c>
      <c r="G96" s="178">
        <v>354</v>
      </c>
      <c r="H96" s="175"/>
    </row>
    <row r="97" spans="1:8" ht="15">
      <c r="A97" s="7" t="s">
        <v>122</v>
      </c>
      <c r="B97" s="178">
        <v>0</v>
      </c>
      <c r="C97" s="178">
        <v>0</v>
      </c>
      <c r="D97" s="178">
        <v>0</v>
      </c>
      <c r="E97" s="178">
        <v>0</v>
      </c>
      <c r="F97" s="178">
        <v>0</v>
      </c>
      <c r="G97" s="178">
        <v>0</v>
      </c>
      <c r="H97" s="175"/>
    </row>
    <row r="98" spans="1:8" ht="15">
      <c r="A98" s="7" t="s">
        <v>65</v>
      </c>
      <c r="B98" s="179">
        <v>1226</v>
      </c>
      <c r="C98" s="179">
        <v>8728</v>
      </c>
      <c r="D98" s="179">
        <v>301715</v>
      </c>
      <c r="E98" s="179">
        <v>85637</v>
      </c>
      <c r="F98" s="179">
        <v>2581</v>
      </c>
      <c r="G98" s="179">
        <v>20593</v>
      </c>
      <c r="H98" s="175"/>
    </row>
    <row r="99" spans="1:8" ht="15">
      <c r="A99" s="7" t="s">
        <v>66</v>
      </c>
      <c r="B99" s="178">
        <v>59</v>
      </c>
      <c r="C99" s="179">
        <v>764</v>
      </c>
      <c r="D99" s="179">
        <v>30378</v>
      </c>
      <c r="E99" s="179">
        <v>8439</v>
      </c>
      <c r="F99" s="179">
        <v>1983</v>
      </c>
      <c r="G99" s="179">
        <v>4423</v>
      </c>
      <c r="H99" s="175"/>
    </row>
    <row r="100" spans="1:8" ht="15">
      <c r="A100" s="7" t="s">
        <v>134</v>
      </c>
      <c r="B100" s="178">
        <v>0</v>
      </c>
      <c r="C100" s="178">
        <v>0</v>
      </c>
      <c r="D100" s="178">
        <v>0</v>
      </c>
      <c r="E100" s="178">
        <v>0</v>
      </c>
      <c r="F100" s="178">
        <v>0</v>
      </c>
      <c r="G100" s="178">
        <v>0</v>
      </c>
      <c r="H100" s="175"/>
    </row>
    <row r="101" spans="1:8" ht="15">
      <c r="A101" s="7" t="s">
        <v>59</v>
      </c>
      <c r="B101" s="178">
        <v>0</v>
      </c>
      <c r="C101" s="178">
        <v>0</v>
      </c>
      <c r="D101" s="178">
        <v>0</v>
      </c>
      <c r="E101" s="178">
        <v>0</v>
      </c>
      <c r="F101" s="178">
        <v>0</v>
      </c>
      <c r="G101" s="178">
        <v>0</v>
      </c>
      <c r="H101" s="175"/>
    </row>
    <row r="102" spans="1:8" ht="15">
      <c r="A102" s="7" t="s">
        <v>67</v>
      </c>
      <c r="B102" s="178">
        <v>37</v>
      </c>
      <c r="C102" s="178">
        <v>748</v>
      </c>
      <c r="D102" s="179">
        <v>26984</v>
      </c>
      <c r="E102" s="179">
        <v>7496</v>
      </c>
      <c r="F102" s="178">
        <v>652</v>
      </c>
      <c r="G102" s="179">
        <v>2861</v>
      </c>
      <c r="H102" s="175"/>
    </row>
    <row r="103" spans="1:8" ht="15">
      <c r="A103" s="7" t="s">
        <v>68</v>
      </c>
      <c r="B103" s="178">
        <v>259</v>
      </c>
      <c r="C103" s="178">
        <v>559</v>
      </c>
      <c r="D103" s="179">
        <v>19635</v>
      </c>
      <c r="E103" s="179">
        <v>5513</v>
      </c>
      <c r="F103" s="178">
        <v>0</v>
      </c>
      <c r="G103" s="179">
        <v>2633</v>
      </c>
      <c r="H103" s="175"/>
    </row>
    <row r="104" spans="1:8" ht="15">
      <c r="A104" s="7" t="s">
        <v>69</v>
      </c>
      <c r="B104" s="178">
        <v>0</v>
      </c>
      <c r="C104" s="178">
        <v>0</v>
      </c>
      <c r="D104" s="178">
        <v>0</v>
      </c>
      <c r="E104" s="178">
        <v>0</v>
      </c>
      <c r="F104" s="178">
        <v>202</v>
      </c>
      <c r="G104" s="178">
        <v>606</v>
      </c>
      <c r="H104" s="175"/>
    </row>
    <row r="105" spans="1:8" ht="15">
      <c r="A105" s="7" t="s">
        <v>57</v>
      </c>
      <c r="B105" s="178">
        <v>0</v>
      </c>
      <c r="C105" s="178">
        <v>0</v>
      </c>
      <c r="D105" s="179">
        <v>0</v>
      </c>
      <c r="E105" s="178">
        <v>0</v>
      </c>
      <c r="F105" s="178">
        <v>0</v>
      </c>
      <c r="G105" s="178">
        <v>303</v>
      </c>
      <c r="H105" s="175"/>
    </row>
    <row r="106" spans="1:8" ht="15">
      <c r="A106" s="7" t="s">
        <v>70</v>
      </c>
      <c r="B106" s="178">
        <v>0</v>
      </c>
      <c r="C106" s="178">
        <v>0</v>
      </c>
      <c r="D106" s="178">
        <v>0</v>
      </c>
      <c r="E106" s="178">
        <v>0</v>
      </c>
      <c r="F106" s="178">
        <v>202</v>
      </c>
      <c r="G106" s="178">
        <v>606</v>
      </c>
      <c r="H106" s="175"/>
    </row>
    <row r="107" spans="1:8" ht="15">
      <c r="A107" s="7" t="s">
        <v>122</v>
      </c>
      <c r="B107" s="178">
        <v>0</v>
      </c>
      <c r="C107" s="178">
        <v>0</v>
      </c>
      <c r="D107" s="179">
        <v>0</v>
      </c>
      <c r="E107" s="179">
        <v>0</v>
      </c>
      <c r="F107" s="178">
        <v>0</v>
      </c>
      <c r="G107" s="178">
        <v>101</v>
      </c>
      <c r="H107" s="175"/>
    </row>
    <row r="108" spans="1:8" ht="15">
      <c r="A108" s="7" t="s">
        <v>124</v>
      </c>
      <c r="B108" s="178">
        <v>0</v>
      </c>
      <c r="C108" s="178">
        <v>0</v>
      </c>
      <c r="D108" s="178">
        <v>0</v>
      </c>
      <c r="E108" s="178">
        <v>0</v>
      </c>
      <c r="F108" s="178">
        <v>0</v>
      </c>
      <c r="G108" s="178">
        <v>0</v>
      </c>
      <c r="H108" s="175"/>
    </row>
    <row r="109" spans="1:8" ht="12.75">
      <c r="A109" s="3" t="s">
        <v>71</v>
      </c>
      <c r="B109" s="3">
        <f aca="true" t="shared" si="4" ref="B109:G109">SUM(B77:B108)</f>
        <v>22931</v>
      </c>
      <c r="C109" s="3">
        <f t="shared" si="4"/>
        <v>137603</v>
      </c>
      <c r="D109" s="3">
        <f t="shared" si="4"/>
        <v>3242910</v>
      </c>
      <c r="E109" s="3">
        <f t="shared" si="4"/>
        <v>914106</v>
      </c>
      <c r="F109" s="3">
        <f t="shared" si="4"/>
        <v>120491</v>
      </c>
      <c r="G109" s="3">
        <f t="shared" si="4"/>
        <v>528762</v>
      </c>
      <c r="H109" s="175"/>
    </row>
    <row r="110" spans="1:8" ht="13.5" thickBot="1">
      <c r="A110" s="3" t="s">
        <v>72</v>
      </c>
      <c r="B110" s="3">
        <f aca="true" t="shared" si="5" ref="B110:G110">SUM(B109,B76,B74,B50,B20)</f>
        <v>1746875</v>
      </c>
      <c r="C110" s="3">
        <f t="shared" si="5"/>
        <v>46253808</v>
      </c>
      <c r="D110" s="3">
        <f t="shared" si="5"/>
        <v>4661480721</v>
      </c>
      <c r="E110" s="3">
        <f t="shared" si="5"/>
        <v>1310588798</v>
      </c>
      <c r="F110" s="3">
        <f t="shared" si="5"/>
        <v>33028080</v>
      </c>
      <c r="G110" s="3">
        <f t="shared" si="5"/>
        <v>182174561</v>
      </c>
      <c r="H110" s="175"/>
    </row>
    <row r="111" spans="1:7" ht="13.5" thickBot="1">
      <c r="A111" s="671" t="s">
        <v>73</v>
      </c>
      <c r="B111" s="672">
        <v>0</v>
      </c>
      <c r="C111" s="672">
        <v>0</v>
      </c>
      <c r="D111" s="672">
        <v>0</v>
      </c>
      <c r="E111" s="672">
        <v>0</v>
      </c>
      <c r="F111" s="672">
        <v>0</v>
      </c>
      <c r="G111" s="673">
        <v>0</v>
      </c>
    </row>
    <row r="112" spans="1:8" ht="15">
      <c r="A112" s="7" t="s">
        <v>74</v>
      </c>
      <c r="B112" s="178">
        <v>0</v>
      </c>
      <c r="C112" s="178">
        <v>0</v>
      </c>
      <c r="D112" s="178">
        <v>0</v>
      </c>
      <c r="E112" s="178">
        <v>0</v>
      </c>
      <c r="F112" s="178">
        <v>0</v>
      </c>
      <c r="G112" s="178">
        <v>0</v>
      </c>
      <c r="H112" s="175"/>
    </row>
    <row r="113" spans="1:8" ht="15">
      <c r="A113" s="7" t="s">
        <v>75</v>
      </c>
      <c r="B113" s="178">
        <v>64</v>
      </c>
      <c r="C113" s="179">
        <v>4673</v>
      </c>
      <c r="D113" s="179">
        <v>233705</v>
      </c>
      <c r="E113" s="179">
        <v>65327</v>
      </c>
      <c r="F113" s="179">
        <v>0</v>
      </c>
      <c r="G113" s="179">
        <v>27332</v>
      </c>
      <c r="H113" s="177"/>
    </row>
    <row r="114" spans="1:8" ht="15">
      <c r="A114" s="7" t="s">
        <v>76</v>
      </c>
      <c r="B114" s="178">
        <v>9</v>
      </c>
      <c r="C114" s="179">
        <v>37051</v>
      </c>
      <c r="D114" s="179">
        <v>1852546</v>
      </c>
      <c r="E114" s="179">
        <v>509854</v>
      </c>
      <c r="F114" s="178">
        <v>0</v>
      </c>
      <c r="G114" s="179">
        <v>124604</v>
      </c>
      <c r="H114" s="177"/>
    </row>
    <row r="115" spans="1:8" ht="15">
      <c r="A115" s="7" t="s">
        <v>77</v>
      </c>
      <c r="B115" s="178">
        <v>0</v>
      </c>
      <c r="C115" s="178">
        <v>0</v>
      </c>
      <c r="D115" s="178">
        <v>0</v>
      </c>
      <c r="E115" s="178">
        <v>0</v>
      </c>
      <c r="F115" s="178">
        <v>0</v>
      </c>
      <c r="G115" s="178">
        <v>0</v>
      </c>
      <c r="H115" s="177"/>
    </row>
    <row r="116" spans="1:8" ht="15">
      <c r="A116" s="7" t="s">
        <v>78</v>
      </c>
      <c r="B116" s="178">
        <v>0</v>
      </c>
      <c r="C116" s="179">
        <v>0</v>
      </c>
      <c r="D116" s="179">
        <v>0</v>
      </c>
      <c r="E116" s="179">
        <v>0</v>
      </c>
      <c r="F116" s="178">
        <v>0</v>
      </c>
      <c r="G116" s="179">
        <v>9216</v>
      </c>
      <c r="H116" s="177"/>
    </row>
    <row r="117" spans="1:8" ht="15">
      <c r="A117" s="7" t="s">
        <v>79</v>
      </c>
      <c r="B117" s="178">
        <v>0</v>
      </c>
      <c r="C117" s="178">
        <v>0</v>
      </c>
      <c r="D117" s="178">
        <v>0</v>
      </c>
      <c r="E117" s="178">
        <v>0</v>
      </c>
      <c r="F117" s="178">
        <v>0</v>
      </c>
      <c r="G117" s="178">
        <v>0</v>
      </c>
      <c r="H117" s="177"/>
    </row>
    <row r="118" spans="1:8" ht="15">
      <c r="A118" s="7" t="s">
        <v>80</v>
      </c>
      <c r="B118" s="178">
        <v>8</v>
      </c>
      <c r="C118" s="179">
        <v>8000</v>
      </c>
      <c r="D118" s="179">
        <v>400000</v>
      </c>
      <c r="E118" s="179">
        <v>108339</v>
      </c>
      <c r="F118" s="178">
        <v>0</v>
      </c>
      <c r="G118" s="179">
        <v>8800</v>
      </c>
      <c r="H118" s="175"/>
    </row>
    <row r="119" spans="1:8" ht="12.75">
      <c r="A119" s="7" t="s">
        <v>81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175"/>
    </row>
    <row r="120" spans="1:8" ht="15">
      <c r="A120" s="7" t="s">
        <v>82</v>
      </c>
      <c r="B120" s="178">
        <v>4</v>
      </c>
      <c r="C120" s="178">
        <v>43</v>
      </c>
      <c r="D120" s="179">
        <v>2088</v>
      </c>
      <c r="E120" s="178">
        <v>585</v>
      </c>
      <c r="F120" s="178">
        <v>0</v>
      </c>
      <c r="G120" s="179">
        <v>92256</v>
      </c>
      <c r="H120" s="175"/>
    </row>
    <row r="121" spans="1:8" ht="15">
      <c r="A121" s="7" t="s">
        <v>83</v>
      </c>
      <c r="B121" s="178">
        <v>0</v>
      </c>
      <c r="C121" s="178">
        <v>0</v>
      </c>
      <c r="D121" s="178">
        <v>0</v>
      </c>
      <c r="E121" s="178">
        <v>0</v>
      </c>
      <c r="F121" s="178">
        <v>0</v>
      </c>
      <c r="G121" s="178">
        <v>0</v>
      </c>
      <c r="H121" s="175"/>
    </row>
    <row r="122" spans="1:8" ht="15">
      <c r="A122" s="7" t="s">
        <v>84</v>
      </c>
      <c r="B122" s="178">
        <v>0</v>
      </c>
      <c r="C122" s="178">
        <v>0</v>
      </c>
      <c r="D122" s="178">
        <v>0</v>
      </c>
      <c r="E122" s="178">
        <v>0</v>
      </c>
      <c r="F122" s="178">
        <v>0</v>
      </c>
      <c r="G122" s="178">
        <v>0</v>
      </c>
      <c r="H122" s="175"/>
    </row>
    <row r="123" spans="1:8" ht="12.75">
      <c r="A123" s="7" t="s">
        <v>126</v>
      </c>
      <c r="B123" s="7">
        <v>100</v>
      </c>
      <c r="C123" s="7">
        <v>28805</v>
      </c>
      <c r="D123" s="7">
        <v>1439985</v>
      </c>
      <c r="E123" s="7">
        <v>412362</v>
      </c>
      <c r="F123" s="7">
        <v>16401</v>
      </c>
      <c r="G123" s="7">
        <v>169603</v>
      </c>
      <c r="H123" s="182"/>
    </row>
    <row r="124" spans="1:8" ht="15">
      <c r="A124" s="7" t="s">
        <v>85</v>
      </c>
      <c r="B124" s="178">
        <v>0</v>
      </c>
      <c r="C124" s="179">
        <v>0</v>
      </c>
      <c r="D124" s="179">
        <v>0</v>
      </c>
      <c r="E124" s="179">
        <v>0</v>
      </c>
      <c r="F124" s="179">
        <v>0</v>
      </c>
      <c r="G124" s="179">
        <v>2577</v>
      </c>
      <c r="H124" s="175"/>
    </row>
    <row r="125" spans="1:8" ht="15">
      <c r="A125" s="7" t="s">
        <v>86</v>
      </c>
      <c r="B125" s="178">
        <v>0</v>
      </c>
      <c r="C125" s="178">
        <v>0</v>
      </c>
      <c r="D125" s="178">
        <v>0</v>
      </c>
      <c r="E125" s="178">
        <v>0</v>
      </c>
      <c r="F125" s="178">
        <v>0</v>
      </c>
      <c r="G125" s="178">
        <v>0</v>
      </c>
      <c r="H125" s="175"/>
    </row>
    <row r="126" spans="1:8" ht="15">
      <c r="A126" s="7" t="s">
        <v>125</v>
      </c>
      <c r="B126" s="178">
        <v>0</v>
      </c>
      <c r="C126" s="178">
        <v>0</v>
      </c>
      <c r="D126" s="178">
        <v>0</v>
      </c>
      <c r="E126" s="178">
        <v>0</v>
      </c>
      <c r="F126" s="178">
        <v>0</v>
      </c>
      <c r="G126" s="178">
        <v>0</v>
      </c>
      <c r="H126" s="175"/>
    </row>
    <row r="127" spans="1:8" ht="15">
      <c r="A127" s="172" t="s">
        <v>142</v>
      </c>
      <c r="B127" s="178">
        <v>0</v>
      </c>
      <c r="C127" s="178">
        <v>0</v>
      </c>
      <c r="D127" s="178">
        <v>0</v>
      </c>
      <c r="E127" s="178">
        <v>0</v>
      </c>
      <c r="F127" s="178">
        <v>0</v>
      </c>
      <c r="G127" s="179">
        <v>4517</v>
      </c>
      <c r="H127" s="175"/>
    </row>
    <row r="128" spans="1:8" ht="15">
      <c r="A128" s="172" t="s">
        <v>137</v>
      </c>
      <c r="B128" s="178">
        <v>0</v>
      </c>
      <c r="C128" s="178">
        <v>0</v>
      </c>
      <c r="D128" s="178">
        <v>0</v>
      </c>
      <c r="E128" s="178">
        <v>0</v>
      </c>
      <c r="F128" s="178">
        <v>0</v>
      </c>
      <c r="G128" s="178">
        <v>0</v>
      </c>
      <c r="H128" s="175"/>
    </row>
    <row r="129" spans="1:8" ht="15">
      <c r="A129" s="172" t="s">
        <v>138</v>
      </c>
      <c r="B129" s="178">
        <v>0</v>
      </c>
      <c r="C129" s="178">
        <v>0</v>
      </c>
      <c r="D129" s="178">
        <v>0</v>
      </c>
      <c r="E129" s="178">
        <v>0</v>
      </c>
      <c r="F129" s="178">
        <v>0</v>
      </c>
      <c r="G129" s="178">
        <v>0</v>
      </c>
      <c r="H129" s="175"/>
    </row>
    <row r="130" spans="1:8" ht="12.75">
      <c r="A130" s="3" t="s">
        <v>87</v>
      </c>
      <c r="B130" s="3">
        <f aca="true" t="shared" si="6" ref="B130:G130">SUM(B112:B129)</f>
        <v>185</v>
      </c>
      <c r="C130" s="3">
        <f t="shared" si="6"/>
        <v>78572</v>
      </c>
      <c r="D130" s="3">
        <f t="shared" si="6"/>
        <v>3928324</v>
      </c>
      <c r="E130" s="3">
        <f t="shared" si="6"/>
        <v>1096467</v>
      </c>
      <c r="F130" s="3">
        <f t="shared" si="6"/>
        <v>16401</v>
      </c>
      <c r="G130" s="3">
        <f t="shared" si="6"/>
        <v>438905</v>
      </c>
      <c r="H130" s="175"/>
    </row>
    <row r="131" spans="1:7" ht="15">
      <c r="A131" s="7" t="s">
        <v>88</v>
      </c>
      <c r="B131" s="178">
        <v>119</v>
      </c>
      <c r="C131" s="179">
        <v>31303</v>
      </c>
      <c r="D131" s="179">
        <v>5487291</v>
      </c>
      <c r="E131" s="179">
        <v>1565238</v>
      </c>
      <c r="F131" s="179">
        <v>11025</v>
      </c>
      <c r="G131" s="179">
        <v>169021</v>
      </c>
    </row>
    <row r="132" spans="1:7" ht="15">
      <c r="A132" s="7" t="s">
        <v>89</v>
      </c>
      <c r="B132" s="178">
        <v>3</v>
      </c>
      <c r="C132" s="179">
        <v>1191</v>
      </c>
      <c r="D132" s="179">
        <v>210868</v>
      </c>
      <c r="E132" s="179">
        <v>59550</v>
      </c>
      <c r="F132" s="178">
        <v>0</v>
      </c>
      <c r="G132" s="179">
        <v>1858</v>
      </c>
    </row>
    <row r="133" spans="1:7" ht="15">
      <c r="A133" s="7" t="s">
        <v>90</v>
      </c>
      <c r="B133" s="179">
        <v>1256</v>
      </c>
      <c r="C133" s="179">
        <v>9469</v>
      </c>
      <c r="D133" s="179">
        <v>484377</v>
      </c>
      <c r="E133" s="179">
        <v>136273</v>
      </c>
      <c r="F133" s="178">
        <v>195</v>
      </c>
      <c r="G133" s="179">
        <v>47796</v>
      </c>
    </row>
    <row r="134" spans="1:7" ht="15">
      <c r="A134" s="7" t="s">
        <v>91</v>
      </c>
      <c r="B134" s="178">
        <v>301</v>
      </c>
      <c r="C134" s="179">
        <v>1720</v>
      </c>
      <c r="D134" s="179">
        <v>88846</v>
      </c>
      <c r="E134" s="179">
        <v>25068</v>
      </c>
      <c r="F134" s="178">
        <v>42</v>
      </c>
      <c r="G134" s="179">
        <v>14515</v>
      </c>
    </row>
    <row r="135" spans="1:7" ht="15">
      <c r="A135" s="7" t="s">
        <v>92</v>
      </c>
      <c r="B135" s="178">
        <v>0</v>
      </c>
      <c r="C135" s="178">
        <v>0</v>
      </c>
      <c r="D135" s="178">
        <v>0</v>
      </c>
      <c r="E135" s="178">
        <v>0</v>
      </c>
      <c r="F135" s="178">
        <v>0</v>
      </c>
      <c r="G135" s="178">
        <v>0</v>
      </c>
    </row>
    <row r="136" spans="1:7" ht="15">
      <c r="A136" s="7" t="s">
        <v>93</v>
      </c>
      <c r="B136" s="178">
        <v>0</v>
      </c>
      <c r="C136" s="178">
        <v>0</v>
      </c>
      <c r="D136" s="178">
        <v>0</v>
      </c>
      <c r="E136" s="178">
        <v>0</v>
      </c>
      <c r="F136" s="178">
        <v>0</v>
      </c>
      <c r="G136" s="178">
        <v>0</v>
      </c>
    </row>
    <row r="137" spans="1:7" ht="15">
      <c r="A137" s="7" t="s">
        <v>94</v>
      </c>
      <c r="B137" s="178">
        <v>0</v>
      </c>
      <c r="C137" s="178">
        <v>0</v>
      </c>
      <c r="D137" s="178">
        <v>0</v>
      </c>
      <c r="E137" s="178">
        <v>0</v>
      </c>
      <c r="F137" s="178">
        <v>0</v>
      </c>
      <c r="G137" s="178">
        <v>0</v>
      </c>
    </row>
    <row r="138" spans="1:7" ht="15">
      <c r="A138" s="7" t="s">
        <v>95</v>
      </c>
      <c r="B138" s="178">
        <v>0</v>
      </c>
      <c r="C138" s="178">
        <v>0</v>
      </c>
      <c r="D138" s="178">
        <v>0</v>
      </c>
      <c r="E138" s="178">
        <v>0</v>
      </c>
      <c r="F138" s="178">
        <v>0</v>
      </c>
      <c r="G138" s="178">
        <v>0</v>
      </c>
    </row>
    <row r="139" spans="1:7" ht="15">
      <c r="A139" s="7" t="s">
        <v>96</v>
      </c>
      <c r="B139" s="178">
        <v>12</v>
      </c>
      <c r="C139" s="179">
        <v>9615</v>
      </c>
      <c r="D139" s="179">
        <v>1980353</v>
      </c>
      <c r="E139" s="179">
        <v>565509</v>
      </c>
      <c r="F139" s="179">
        <v>1860</v>
      </c>
      <c r="G139" s="179">
        <v>28678</v>
      </c>
    </row>
    <row r="140" spans="1:7" ht="15">
      <c r="A140" s="7" t="s">
        <v>97</v>
      </c>
      <c r="B140" s="178">
        <v>4</v>
      </c>
      <c r="C140" s="179">
        <v>49</v>
      </c>
      <c r="D140" s="179">
        <v>10052</v>
      </c>
      <c r="E140" s="179">
        <v>2808</v>
      </c>
      <c r="F140" s="178">
        <v>0</v>
      </c>
      <c r="G140" s="179">
        <v>289</v>
      </c>
    </row>
    <row r="141" spans="1:7" ht="12.75">
      <c r="A141" s="3" t="s">
        <v>98</v>
      </c>
      <c r="B141" s="3">
        <f aca="true" t="shared" si="7" ref="B141:G141">SUM(B131:B140)</f>
        <v>1695</v>
      </c>
      <c r="C141" s="3">
        <f t="shared" si="7"/>
        <v>53347</v>
      </c>
      <c r="D141" s="3">
        <f t="shared" si="7"/>
        <v>8261787</v>
      </c>
      <c r="E141" s="3">
        <f t="shared" si="7"/>
        <v>2354446</v>
      </c>
      <c r="F141" s="3">
        <f t="shared" si="7"/>
        <v>13122</v>
      </c>
      <c r="G141" s="3">
        <f t="shared" si="7"/>
        <v>262157</v>
      </c>
    </row>
    <row r="142" spans="1:7" ht="15">
      <c r="A142" s="7" t="s">
        <v>99</v>
      </c>
      <c r="B142" s="178">
        <v>0</v>
      </c>
      <c r="C142" s="178">
        <v>0</v>
      </c>
      <c r="D142" s="179">
        <v>0</v>
      </c>
      <c r="E142" s="179">
        <v>0</v>
      </c>
      <c r="F142" s="178">
        <v>0</v>
      </c>
      <c r="G142" s="179">
        <v>8475</v>
      </c>
    </row>
    <row r="143" spans="1:7" ht="13.5" thickBot="1">
      <c r="A143" s="3" t="s">
        <v>100</v>
      </c>
      <c r="B143" s="3">
        <f aca="true" t="shared" si="8" ref="B143:G143">SUM(B142,B141,B130)</f>
        <v>1880</v>
      </c>
      <c r="C143" s="3">
        <f t="shared" si="8"/>
        <v>131919</v>
      </c>
      <c r="D143" s="3">
        <f t="shared" si="8"/>
        <v>12190111</v>
      </c>
      <c r="E143" s="3">
        <f t="shared" si="8"/>
        <v>3450913</v>
      </c>
      <c r="F143" s="3">
        <f t="shared" si="8"/>
        <v>29523</v>
      </c>
      <c r="G143" s="3">
        <f t="shared" si="8"/>
        <v>709537</v>
      </c>
    </row>
    <row r="144" spans="1:7" ht="13.5" thickBot="1">
      <c r="A144" s="671" t="s">
        <v>101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7" ht="13.5" thickBot="1">
      <c r="A145" s="3" t="s">
        <v>102</v>
      </c>
      <c r="B145" s="3">
        <v>337</v>
      </c>
      <c r="C145" s="3">
        <v>663900</v>
      </c>
      <c r="D145" s="3">
        <v>116732176</v>
      </c>
      <c r="E145" s="3">
        <v>32857192</v>
      </c>
      <c r="F145" s="3">
        <v>0</v>
      </c>
      <c r="G145" s="3">
        <v>1235420</v>
      </c>
    </row>
    <row r="146" spans="1:7" ht="13.5" thickBot="1">
      <c r="A146" s="671" t="s">
        <v>103</v>
      </c>
      <c r="B146" s="672">
        <v>0</v>
      </c>
      <c r="C146" s="672">
        <v>0</v>
      </c>
      <c r="D146" s="672">
        <v>0</v>
      </c>
      <c r="E146" s="672">
        <v>0</v>
      </c>
      <c r="F146" s="672">
        <v>0</v>
      </c>
      <c r="G146" s="673">
        <v>0</v>
      </c>
    </row>
    <row r="147" spans="1:7" ht="15">
      <c r="A147" s="7" t="s">
        <v>104</v>
      </c>
      <c r="B147" s="178">
        <v>175</v>
      </c>
      <c r="C147" s="179">
        <v>1060</v>
      </c>
      <c r="D147" s="179">
        <v>1495</v>
      </c>
      <c r="E147" s="178">
        <v>419</v>
      </c>
      <c r="F147" s="178">
        <v>0</v>
      </c>
      <c r="G147" s="179">
        <v>5874</v>
      </c>
    </row>
    <row r="148" spans="1:7" ht="15">
      <c r="A148" s="7" t="s">
        <v>105</v>
      </c>
      <c r="B148" s="178">
        <v>97</v>
      </c>
      <c r="C148" s="179">
        <v>2017</v>
      </c>
      <c r="D148" s="178">
        <v>64</v>
      </c>
      <c r="E148" s="178">
        <v>18</v>
      </c>
      <c r="F148" s="178">
        <v>0</v>
      </c>
      <c r="G148" s="179">
        <v>10927</v>
      </c>
    </row>
    <row r="149" spans="1:7" ht="15">
      <c r="A149" s="7" t="s">
        <v>106</v>
      </c>
      <c r="B149" s="179">
        <v>3843256</v>
      </c>
      <c r="C149" s="179">
        <v>9090788</v>
      </c>
      <c r="D149" s="179">
        <v>95216645</v>
      </c>
      <c r="E149" s="179">
        <v>26722058</v>
      </c>
      <c r="F149" s="179">
        <v>70326</v>
      </c>
      <c r="G149" s="179">
        <v>38144086</v>
      </c>
    </row>
    <row r="150" spans="1:7" ht="15">
      <c r="A150" s="172" t="s">
        <v>136</v>
      </c>
      <c r="B150" s="178">
        <v>247</v>
      </c>
      <c r="C150" s="179">
        <v>11424</v>
      </c>
      <c r="D150" s="179">
        <v>119084</v>
      </c>
      <c r="E150" s="179">
        <v>33618</v>
      </c>
      <c r="F150" s="178">
        <v>0</v>
      </c>
      <c r="G150" s="179">
        <v>13830</v>
      </c>
    </row>
    <row r="151" spans="1:8" ht="15">
      <c r="A151" s="7" t="s">
        <v>107</v>
      </c>
      <c r="B151" s="179">
        <v>3491953</v>
      </c>
      <c r="C151" s="179">
        <v>6887907</v>
      </c>
      <c r="D151" s="179">
        <v>246612434</v>
      </c>
      <c r="E151" s="179">
        <v>69111315</v>
      </c>
      <c r="F151" s="179">
        <v>61010</v>
      </c>
      <c r="G151" s="179">
        <v>25760466</v>
      </c>
      <c r="H151" s="175"/>
    </row>
    <row r="152" spans="1:8" ht="15">
      <c r="A152" s="172" t="s">
        <v>135</v>
      </c>
      <c r="B152" s="178">
        <v>315</v>
      </c>
      <c r="C152" s="179">
        <v>16474</v>
      </c>
      <c r="D152" s="179">
        <v>578536</v>
      </c>
      <c r="E152" s="179">
        <v>166547</v>
      </c>
      <c r="F152" s="178">
        <v>0</v>
      </c>
      <c r="G152" s="179">
        <v>34232</v>
      </c>
      <c r="H152" s="175"/>
    </row>
    <row r="153" spans="1:7" ht="15">
      <c r="A153" s="7" t="s">
        <v>108</v>
      </c>
      <c r="B153" s="178">
        <v>0</v>
      </c>
      <c r="C153" s="178">
        <v>0</v>
      </c>
      <c r="D153" s="178"/>
      <c r="E153" s="178">
        <v>0</v>
      </c>
      <c r="F153" s="178">
        <v>0</v>
      </c>
      <c r="G153" s="178">
        <v>0</v>
      </c>
    </row>
    <row r="154" spans="1:7" ht="15">
      <c r="A154" s="7" t="s">
        <v>109</v>
      </c>
      <c r="B154" s="178">
        <v>52</v>
      </c>
      <c r="C154" s="178">
        <v>594</v>
      </c>
      <c r="D154" s="179">
        <v>9069</v>
      </c>
      <c r="E154" s="179">
        <v>2576</v>
      </c>
      <c r="F154" s="178">
        <v>415</v>
      </c>
      <c r="G154" s="179">
        <v>4656</v>
      </c>
    </row>
    <row r="155" spans="1:7" ht="12.75">
      <c r="A155" s="3" t="s">
        <v>110</v>
      </c>
      <c r="B155" s="3">
        <f aca="true" t="shared" si="9" ref="B155:G155">SUM(B147:B154)</f>
        <v>7336095</v>
      </c>
      <c r="C155" s="3">
        <f t="shared" si="9"/>
        <v>16010264</v>
      </c>
      <c r="D155" s="3">
        <f t="shared" si="9"/>
        <v>342537327</v>
      </c>
      <c r="E155" s="3">
        <f t="shared" si="9"/>
        <v>96036551</v>
      </c>
      <c r="F155" s="3">
        <f t="shared" si="9"/>
        <v>131751</v>
      </c>
      <c r="G155" s="3">
        <f t="shared" si="9"/>
        <v>63974071</v>
      </c>
    </row>
    <row r="156" spans="1:7" ht="12.75">
      <c r="A156" s="3" t="s">
        <v>111</v>
      </c>
      <c r="B156" s="3">
        <f aca="true" t="shared" si="10" ref="B156:G156">B155+B157</f>
        <v>9085187</v>
      </c>
      <c r="C156" s="3">
        <f t="shared" si="10"/>
        <v>63059891</v>
      </c>
      <c r="D156" s="3">
        <f t="shared" si="10"/>
        <v>5132940335</v>
      </c>
      <c r="E156" s="3">
        <f t="shared" si="10"/>
        <v>1442933454</v>
      </c>
      <c r="F156" s="3">
        <f t="shared" si="10"/>
        <v>33189354</v>
      </c>
      <c r="G156" s="3">
        <f t="shared" si="10"/>
        <v>248093589</v>
      </c>
    </row>
    <row r="157" spans="1:7" ht="12.75">
      <c r="A157" s="3" t="s">
        <v>112</v>
      </c>
      <c r="B157" s="3">
        <f aca="true" t="shared" si="11" ref="B157:G157">SUM(B145,B143,B110)</f>
        <v>1749092</v>
      </c>
      <c r="C157" s="3">
        <f t="shared" si="11"/>
        <v>47049627</v>
      </c>
      <c r="D157" s="3">
        <f t="shared" si="11"/>
        <v>4790403008</v>
      </c>
      <c r="E157" s="3">
        <f t="shared" si="11"/>
        <v>1346896903</v>
      </c>
      <c r="F157" s="3">
        <f t="shared" si="11"/>
        <v>33057603</v>
      </c>
      <c r="G157" s="3">
        <f t="shared" si="11"/>
        <v>184119518</v>
      </c>
    </row>
    <row r="158" spans="2:7" ht="12.75">
      <c r="B158" s="4"/>
      <c r="C158" s="4"/>
      <c r="D158" s="4"/>
      <c r="E158" s="4"/>
      <c r="F158" s="4"/>
      <c r="G158" s="4"/>
    </row>
  </sheetData>
  <sheetProtection/>
  <mergeCells count="10">
    <mergeCell ref="A3:G3"/>
    <mergeCell ref="A111:G111"/>
    <mergeCell ref="A144:G144"/>
    <mergeCell ref="A146:G146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pane ySplit="3" topLeftCell="A133" activePane="bottomLeft" state="frozen"/>
      <selection pane="topLeft" activeCell="A1" sqref="A1"/>
      <selection pane="bottomLeft" activeCell="A155" sqref="A155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144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179">
        <v>240178</v>
      </c>
      <c r="C4" s="179">
        <v>1541225</v>
      </c>
      <c r="D4" s="179">
        <v>79906174</v>
      </c>
      <c r="E4" s="179">
        <v>22608138</v>
      </c>
      <c r="F4" s="179">
        <v>351384</v>
      </c>
      <c r="G4" s="179">
        <v>8191835</v>
      </c>
    </row>
    <row r="5" spans="1:7" ht="15">
      <c r="A5" s="7" t="s">
        <v>7</v>
      </c>
      <c r="B5" s="179">
        <v>107</v>
      </c>
      <c r="C5" s="179">
        <v>61860</v>
      </c>
      <c r="D5" s="179">
        <v>3244032</v>
      </c>
      <c r="E5" s="179">
        <v>920366</v>
      </c>
      <c r="F5" s="179">
        <v>0</v>
      </c>
      <c r="G5" s="179">
        <v>1873940</v>
      </c>
    </row>
    <row r="6" spans="1:7" ht="15">
      <c r="A6" s="7" t="s">
        <v>8</v>
      </c>
      <c r="B6" s="179">
        <v>31</v>
      </c>
      <c r="C6" s="179">
        <v>3005</v>
      </c>
      <c r="D6" s="179">
        <v>251878</v>
      </c>
      <c r="E6" s="179">
        <v>70087</v>
      </c>
      <c r="F6" s="179">
        <v>1851</v>
      </c>
      <c r="G6" s="179">
        <v>12428</v>
      </c>
    </row>
    <row r="7" spans="1:7" ht="15">
      <c r="A7" s="7" t="s">
        <v>9</v>
      </c>
      <c r="B7" s="179">
        <v>4829</v>
      </c>
      <c r="C7" s="179">
        <v>16065</v>
      </c>
      <c r="D7" s="179">
        <v>5851304</v>
      </c>
      <c r="E7" s="179">
        <v>1653152</v>
      </c>
      <c r="F7" s="179">
        <v>6092</v>
      </c>
      <c r="G7" s="179">
        <v>77709</v>
      </c>
    </row>
    <row r="8" spans="1:7" ht="15">
      <c r="A8" s="7" t="s">
        <v>3</v>
      </c>
      <c r="B8" s="179">
        <v>0</v>
      </c>
      <c r="C8" s="179">
        <v>0</v>
      </c>
      <c r="D8" s="179">
        <v>0</v>
      </c>
      <c r="E8" s="179">
        <v>0</v>
      </c>
      <c r="F8" s="179">
        <v>35</v>
      </c>
      <c r="G8" s="179">
        <v>37</v>
      </c>
    </row>
    <row r="9" spans="1:7" ht="15">
      <c r="A9" s="7" t="s">
        <v>5</v>
      </c>
      <c r="B9" s="179">
        <v>18</v>
      </c>
      <c r="C9" s="179">
        <v>871</v>
      </c>
      <c r="D9" s="179">
        <v>770</v>
      </c>
      <c r="E9" s="179">
        <v>216</v>
      </c>
      <c r="F9" s="179">
        <v>60</v>
      </c>
      <c r="G9" s="179">
        <v>1081</v>
      </c>
    </row>
    <row r="10" spans="1:7" ht="15">
      <c r="A10" s="7" t="s">
        <v>7</v>
      </c>
      <c r="B10" s="179">
        <v>5</v>
      </c>
      <c r="C10" s="179">
        <v>1928</v>
      </c>
      <c r="D10" s="179">
        <v>695982</v>
      </c>
      <c r="E10" s="179">
        <v>197025</v>
      </c>
      <c r="F10" s="179">
        <v>0</v>
      </c>
      <c r="G10" s="179">
        <v>8124</v>
      </c>
    </row>
    <row r="11" spans="1:7" ht="15">
      <c r="A11" s="7" t="s">
        <v>10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ht="15">
      <c r="A12" s="7" t="s">
        <v>11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ht="15">
      <c r="A13" s="7" t="s">
        <v>12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ht="15">
      <c r="A14" s="7" t="s">
        <v>13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</row>
    <row r="15" spans="1:7" ht="15">
      <c r="A15" s="7" t="s">
        <v>14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8" ht="12.75">
      <c r="A16" s="3" t="s">
        <v>15</v>
      </c>
      <c r="B16" s="3">
        <f aca="true" t="shared" si="0" ref="B16:G16">SUM(B4:B15)</f>
        <v>245168</v>
      </c>
      <c r="C16" s="3">
        <f t="shared" si="0"/>
        <v>1624954</v>
      </c>
      <c r="D16" s="3">
        <f t="shared" si="0"/>
        <v>89950140</v>
      </c>
      <c r="E16" s="3">
        <f t="shared" si="0"/>
        <v>25448984</v>
      </c>
      <c r="F16" s="3">
        <f t="shared" si="0"/>
        <v>359422</v>
      </c>
      <c r="G16" s="3">
        <f t="shared" si="0"/>
        <v>10165154</v>
      </c>
      <c r="H16" s="175"/>
    </row>
    <row r="17" spans="1:8" ht="15">
      <c r="A17" s="7" t="s">
        <v>16</v>
      </c>
      <c r="B17" s="179">
        <v>771536</v>
      </c>
      <c r="C17" s="179">
        <v>21467624</v>
      </c>
      <c r="D17" s="179">
        <v>1716746372</v>
      </c>
      <c r="E17" s="179">
        <v>485911989</v>
      </c>
      <c r="F17" s="179">
        <v>17901122</v>
      </c>
      <c r="G17" s="179">
        <v>116782896</v>
      </c>
      <c r="H17" s="175"/>
    </row>
    <row r="18" spans="1:8" ht="15">
      <c r="A18" s="7" t="s">
        <v>130</v>
      </c>
      <c r="B18" s="179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75"/>
    </row>
    <row r="19" spans="1:8" ht="15">
      <c r="A19" s="7" t="s">
        <v>129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5"/>
    </row>
    <row r="20" spans="1:8" ht="15">
      <c r="A20" s="7" t="s">
        <v>17</v>
      </c>
      <c r="B20" s="179">
        <v>34</v>
      </c>
      <c r="C20" s="179">
        <v>292000</v>
      </c>
      <c r="D20" s="179">
        <v>78270</v>
      </c>
      <c r="E20" s="179">
        <v>22592</v>
      </c>
      <c r="F20" s="179">
        <v>317000</v>
      </c>
      <c r="G20" s="179">
        <v>292000</v>
      </c>
      <c r="H20" s="175"/>
    </row>
    <row r="21" spans="1:8" ht="15">
      <c r="A21" s="7" t="s">
        <v>4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v>4500</v>
      </c>
      <c r="H21" s="175"/>
    </row>
    <row r="22" spans="1:8" ht="15">
      <c r="A22" s="7" t="s">
        <v>18</v>
      </c>
      <c r="B22" s="179">
        <v>0</v>
      </c>
      <c r="C22" s="179">
        <v>0</v>
      </c>
      <c r="D22" s="179">
        <v>0</v>
      </c>
      <c r="E22" s="179">
        <v>0</v>
      </c>
      <c r="F22" s="179">
        <v>545000</v>
      </c>
      <c r="G22" s="179">
        <v>355000</v>
      </c>
      <c r="H22" s="175"/>
    </row>
    <row r="23" spans="1:8" ht="15">
      <c r="A23" s="7" t="s">
        <v>6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  <c r="H23" s="175"/>
    </row>
    <row r="24" spans="1:8" ht="15">
      <c r="A24" s="7" t="s">
        <v>19</v>
      </c>
      <c r="B24" s="179">
        <v>1</v>
      </c>
      <c r="C24" s="179">
        <v>1000</v>
      </c>
      <c r="D24" s="179">
        <v>160</v>
      </c>
      <c r="E24" s="179">
        <v>45</v>
      </c>
      <c r="F24" s="179">
        <v>23005</v>
      </c>
      <c r="G24" s="179">
        <v>24005</v>
      </c>
      <c r="H24" s="175"/>
    </row>
    <row r="25" spans="1:7" ht="15">
      <c r="A25" s="7" t="s">
        <v>4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v>208000</v>
      </c>
    </row>
    <row r="26" spans="1:7" ht="15">
      <c r="A26" s="7" t="s">
        <v>20</v>
      </c>
      <c r="B26" s="179">
        <v>4</v>
      </c>
      <c r="C26" s="179">
        <v>4500</v>
      </c>
      <c r="D26" s="179">
        <v>985</v>
      </c>
      <c r="E26" s="179">
        <v>279</v>
      </c>
      <c r="F26" s="179">
        <v>17010</v>
      </c>
      <c r="G26" s="179">
        <v>19510</v>
      </c>
    </row>
    <row r="27" spans="1:7" ht="15">
      <c r="A27" s="7" t="s">
        <v>6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ht="15">
      <c r="A28" s="7" t="s">
        <v>131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ht="15">
      <c r="A29" s="7" t="s">
        <v>4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5">
      <c r="A30" s="7" t="s">
        <v>132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</row>
    <row r="31" spans="1:7" ht="15">
      <c r="A31" s="7" t="s">
        <v>6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ht="15">
      <c r="A32" s="7" t="s">
        <v>21</v>
      </c>
      <c r="B32" s="179">
        <v>136</v>
      </c>
      <c r="C32" s="179">
        <v>1103085</v>
      </c>
      <c r="D32" s="179">
        <v>118785</v>
      </c>
      <c r="E32" s="179">
        <v>33414</v>
      </c>
      <c r="F32" s="179">
        <v>2450758</v>
      </c>
      <c r="G32" s="179">
        <v>5674245</v>
      </c>
    </row>
    <row r="33" spans="1:7" ht="15">
      <c r="A33" s="7" t="s">
        <v>4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554345</v>
      </c>
    </row>
    <row r="34" spans="1:7" ht="15">
      <c r="A34" s="7" t="s">
        <v>22</v>
      </c>
      <c r="B34" s="179">
        <v>353</v>
      </c>
      <c r="C34" s="179">
        <v>3797228</v>
      </c>
      <c r="D34" s="179">
        <v>387631</v>
      </c>
      <c r="E34" s="179">
        <v>109502</v>
      </c>
      <c r="F34" s="179">
        <v>5969573</v>
      </c>
      <c r="G34" s="179">
        <v>16407857</v>
      </c>
    </row>
    <row r="35" spans="1:7" ht="15">
      <c r="A35" s="7" t="s">
        <v>6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1200332</v>
      </c>
    </row>
    <row r="36" spans="1:7" ht="15">
      <c r="A36" s="7" t="s">
        <v>120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</row>
    <row r="37" spans="1:7" ht="15">
      <c r="A37" s="7" t="s">
        <v>121</v>
      </c>
      <c r="B37" s="179">
        <v>0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</row>
    <row r="38" spans="1:7" ht="15">
      <c r="A38" s="7" t="s">
        <v>119</v>
      </c>
      <c r="B38" s="179">
        <v>0</v>
      </c>
      <c r="C38" s="179">
        <v>0</v>
      </c>
      <c r="D38" s="179">
        <v>0</v>
      </c>
      <c r="E38" s="179">
        <v>0</v>
      </c>
      <c r="F38" s="179">
        <v>1276700</v>
      </c>
      <c r="G38" s="179">
        <v>289985</v>
      </c>
    </row>
    <row r="39" spans="1:7" ht="15">
      <c r="A39" s="7" t="s">
        <v>23</v>
      </c>
      <c r="B39" s="179">
        <v>83</v>
      </c>
      <c r="C39" s="179">
        <v>181554</v>
      </c>
      <c r="D39" s="179">
        <v>31622777</v>
      </c>
      <c r="E39" s="179">
        <v>8906797</v>
      </c>
      <c r="F39" s="179">
        <v>3655153</v>
      </c>
      <c r="G39" s="179">
        <v>1371650</v>
      </c>
    </row>
    <row r="40" spans="1:7" ht="15">
      <c r="A40" s="7" t="s">
        <v>24</v>
      </c>
      <c r="B40" s="179">
        <v>6522</v>
      </c>
      <c r="C40" s="179">
        <v>3757749</v>
      </c>
      <c r="D40" s="179">
        <v>656035877</v>
      </c>
      <c r="E40" s="179">
        <v>185038378</v>
      </c>
      <c r="F40" s="179">
        <v>0</v>
      </c>
      <c r="G40" s="179">
        <v>25218484</v>
      </c>
    </row>
    <row r="41" spans="1:7" ht="15">
      <c r="A41" s="7" t="s">
        <v>25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</row>
    <row r="42" spans="1:7" ht="15">
      <c r="A42" s="7" t="s">
        <v>26</v>
      </c>
      <c r="B42" s="179">
        <v>0</v>
      </c>
      <c r="C42" s="179">
        <v>0</v>
      </c>
      <c r="D42" s="179">
        <v>0</v>
      </c>
      <c r="E42" s="179">
        <v>0</v>
      </c>
      <c r="F42" s="179">
        <v>0</v>
      </c>
      <c r="G42" s="179">
        <v>0</v>
      </c>
    </row>
    <row r="43" spans="1:8" ht="15">
      <c r="A43" s="7" t="s">
        <v>27</v>
      </c>
      <c r="B43" s="179">
        <v>0</v>
      </c>
      <c r="C43" s="179">
        <v>0</v>
      </c>
      <c r="D43" s="179">
        <v>0</v>
      </c>
      <c r="E43" s="179">
        <v>0</v>
      </c>
      <c r="F43" s="179">
        <v>1631166</v>
      </c>
      <c r="G43" s="179">
        <v>60522</v>
      </c>
      <c r="H43" s="175"/>
    </row>
    <row r="44" spans="1:8" ht="15">
      <c r="A44" s="7" t="s">
        <v>28</v>
      </c>
      <c r="B44" s="179">
        <v>0</v>
      </c>
      <c r="C44" s="179">
        <v>0</v>
      </c>
      <c r="D44" s="179">
        <v>0</v>
      </c>
      <c r="E44" s="179">
        <v>0</v>
      </c>
      <c r="F44" s="179">
        <v>0</v>
      </c>
      <c r="G44" s="179">
        <v>0</v>
      </c>
      <c r="H44" s="175"/>
    </row>
    <row r="45" spans="1:7" ht="15">
      <c r="A45" s="7" t="s">
        <v>29</v>
      </c>
      <c r="B45" s="179">
        <v>88</v>
      </c>
      <c r="C45" s="179">
        <v>15060</v>
      </c>
      <c r="D45" s="179">
        <v>1515609</v>
      </c>
      <c r="E45" s="179">
        <v>429680</v>
      </c>
      <c r="F45" s="179">
        <v>17195</v>
      </c>
      <c r="G45" s="179">
        <v>15100</v>
      </c>
    </row>
    <row r="46" spans="1:9" ht="15">
      <c r="A46" s="3" t="s">
        <v>30</v>
      </c>
      <c r="B46" s="3">
        <f aca="true" t="shared" si="1" ref="B46:G46">SUM(B17:B45)</f>
        <v>778757</v>
      </c>
      <c r="C46" s="3">
        <f t="shared" si="1"/>
        <v>30619800</v>
      </c>
      <c r="D46" s="3">
        <f t="shared" si="1"/>
        <v>2406506466</v>
      </c>
      <c r="E46" s="3">
        <f t="shared" si="1"/>
        <v>680452676</v>
      </c>
      <c r="F46" s="3">
        <f t="shared" si="1"/>
        <v>33803682</v>
      </c>
      <c r="G46" s="3">
        <f t="shared" si="1"/>
        <v>168478431</v>
      </c>
      <c r="H46" s="168"/>
      <c r="I46" s="8"/>
    </row>
    <row r="47" spans="1:8" ht="15">
      <c r="A47" s="7" t="s">
        <v>31</v>
      </c>
      <c r="B47" s="179">
        <v>557003</v>
      </c>
      <c r="C47" s="179">
        <v>5504880</v>
      </c>
      <c r="D47" s="179">
        <v>979774102</v>
      </c>
      <c r="E47" s="179">
        <v>276775948</v>
      </c>
      <c r="F47" s="179">
        <v>998691</v>
      </c>
      <c r="G47" s="179">
        <v>29256573</v>
      </c>
      <c r="H47" s="175"/>
    </row>
    <row r="48" spans="1:8" ht="15">
      <c r="A48" s="7" t="s">
        <v>32</v>
      </c>
      <c r="B48" s="179">
        <v>670</v>
      </c>
      <c r="C48" s="179">
        <v>275835</v>
      </c>
      <c r="D48" s="179">
        <v>2279050</v>
      </c>
      <c r="E48" s="179">
        <v>645376</v>
      </c>
      <c r="F48" s="179">
        <v>589825</v>
      </c>
      <c r="G48" s="179">
        <v>1830645</v>
      </c>
      <c r="H48" s="175"/>
    </row>
    <row r="49" spans="1:8" ht="15">
      <c r="A49" s="7" t="s">
        <v>33</v>
      </c>
      <c r="B49" s="179">
        <v>3</v>
      </c>
      <c r="C49" s="179">
        <v>435</v>
      </c>
      <c r="D49" s="179">
        <v>71850</v>
      </c>
      <c r="E49" s="179">
        <v>20534</v>
      </c>
      <c r="F49" s="179">
        <v>0</v>
      </c>
      <c r="G49" s="179">
        <v>247137</v>
      </c>
      <c r="H49" s="175"/>
    </row>
    <row r="50" spans="1:8" ht="15">
      <c r="A50" s="7" t="s">
        <v>34</v>
      </c>
      <c r="B50" s="179">
        <v>753</v>
      </c>
      <c r="C50" s="179">
        <v>245105</v>
      </c>
      <c r="D50" s="179">
        <v>634649</v>
      </c>
      <c r="E50" s="179">
        <v>179081</v>
      </c>
      <c r="F50" s="179">
        <v>430871</v>
      </c>
      <c r="G50" s="179">
        <v>1335110</v>
      </c>
      <c r="H50" s="175"/>
    </row>
    <row r="51" spans="1:8" ht="15">
      <c r="A51" s="7" t="s">
        <v>35</v>
      </c>
      <c r="B51" s="179">
        <v>250</v>
      </c>
      <c r="C51" s="179">
        <v>81222</v>
      </c>
      <c r="D51" s="179">
        <v>14774130</v>
      </c>
      <c r="E51" s="179">
        <v>4222266</v>
      </c>
      <c r="F51" s="179">
        <v>0</v>
      </c>
      <c r="G51" s="179">
        <v>175587</v>
      </c>
      <c r="H51" s="175"/>
    </row>
    <row r="52" spans="1:8" ht="15">
      <c r="A52" s="7" t="s">
        <v>123</v>
      </c>
      <c r="B52" s="179">
        <v>0</v>
      </c>
      <c r="C52" s="179">
        <v>390</v>
      </c>
      <c r="D52" s="179">
        <v>68610</v>
      </c>
      <c r="E52" s="179">
        <v>19616</v>
      </c>
      <c r="F52" s="179">
        <v>0</v>
      </c>
      <c r="G52" s="179">
        <v>3365</v>
      </c>
      <c r="H52" s="175"/>
    </row>
    <row r="53" spans="1:8" ht="15">
      <c r="A53" s="7" t="s">
        <v>36</v>
      </c>
      <c r="B53" s="179">
        <v>2</v>
      </c>
      <c r="C53" s="179">
        <v>300</v>
      </c>
      <c r="D53" s="179">
        <v>258</v>
      </c>
      <c r="E53" s="179">
        <v>72</v>
      </c>
      <c r="F53" s="179">
        <v>0</v>
      </c>
      <c r="G53" s="179">
        <v>9900</v>
      </c>
      <c r="H53" s="175"/>
    </row>
    <row r="54" spans="1:8" ht="15">
      <c r="A54" s="7" t="s">
        <v>37</v>
      </c>
      <c r="B54" s="179">
        <v>4</v>
      </c>
      <c r="C54" s="179">
        <v>1200</v>
      </c>
      <c r="D54" s="179">
        <v>1182</v>
      </c>
      <c r="E54" s="179">
        <v>340</v>
      </c>
      <c r="F54" s="179">
        <v>0</v>
      </c>
      <c r="G54" s="179">
        <v>3600</v>
      </c>
      <c r="H54" s="175"/>
    </row>
    <row r="55" spans="1:8" ht="15">
      <c r="A55" s="7" t="s">
        <v>38</v>
      </c>
      <c r="B55" s="179">
        <v>2980</v>
      </c>
      <c r="C55" s="179">
        <v>434265</v>
      </c>
      <c r="D55" s="179">
        <v>77321723</v>
      </c>
      <c r="E55" s="179">
        <v>21830492</v>
      </c>
      <c r="F55" s="179">
        <v>0</v>
      </c>
      <c r="G55" s="179">
        <v>2046485</v>
      </c>
      <c r="H55" s="175"/>
    </row>
    <row r="56" spans="1:8" ht="15">
      <c r="A56" s="7" t="s">
        <v>39</v>
      </c>
      <c r="B56" s="179">
        <v>344</v>
      </c>
      <c r="C56" s="179">
        <v>33505</v>
      </c>
      <c r="D56" s="179">
        <v>6744667</v>
      </c>
      <c r="E56" s="179">
        <v>1895786</v>
      </c>
      <c r="F56" s="179">
        <v>13777</v>
      </c>
      <c r="G56" s="179">
        <v>206640</v>
      </c>
      <c r="H56" s="175"/>
    </row>
    <row r="57" spans="1:8" ht="15">
      <c r="A57" s="7" t="s">
        <v>40</v>
      </c>
      <c r="B57" s="179">
        <v>57</v>
      </c>
      <c r="C57" s="179">
        <v>1357</v>
      </c>
      <c r="D57" s="179">
        <v>221381</v>
      </c>
      <c r="E57" s="179">
        <v>61917</v>
      </c>
      <c r="F57" s="179">
        <v>939</v>
      </c>
      <c r="G57" s="179">
        <v>13704</v>
      </c>
      <c r="H57" s="175"/>
    </row>
    <row r="58" spans="1:8" ht="15">
      <c r="A58" s="7" t="s">
        <v>41</v>
      </c>
      <c r="B58" s="179">
        <v>237</v>
      </c>
      <c r="C58" s="179">
        <v>0</v>
      </c>
      <c r="D58" s="179">
        <v>1381253</v>
      </c>
      <c r="E58" s="179">
        <v>390250</v>
      </c>
      <c r="F58" s="179">
        <v>0</v>
      </c>
      <c r="G58" s="179">
        <v>0</v>
      </c>
      <c r="H58" s="175"/>
    </row>
    <row r="59" spans="1:8" ht="15">
      <c r="A59" s="7" t="s">
        <v>7</v>
      </c>
      <c r="B59" s="179">
        <v>4196</v>
      </c>
      <c r="C59" s="179">
        <v>1153960</v>
      </c>
      <c r="D59" s="179">
        <v>208276742</v>
      </c>
      <c r="E59" s="179">
        <v>58062808</v>
      </c>
      <c r="F59" s="179">
        <v>0</v>
      </c>
      <c r="G59" s="179">
        <v>7786950</v>
      </c>
      <c r="H59" s="175"/>
    </row>
    <row r="60" spans="1:8" ht="15">
      <c r="A60" s="7" t="s">
        <v>42</v>
      </c>
      <c r="B60" s="179">
        <v>43</v>
      </c>
      <c r="C60" s="179">
        <v>2494</v>
      </c>
      <c r="D60" s="179">
        <v>456035</v>
      </c>
      <c r="E60" s="179">
        <v>128186</v>
      </c>
      <c r="F60" s="179">
        <v>1875</v>
      </c>
      <c r="G60" s="179">
        <v>13566</v>
      </c>
      <c r="H60" s="175"/>
    </row>
    <row r="61" spans="1:7" ht="15">
      <c r="A61" s="7" t="s">
        <v>43</v>
      </c>
      <c r="B61" s="179">
        <v>116</v>
      </c>
      <c r="C61" s="179">
        <v>6442</v>
      </c>
      <c r="D61" s="179">
        <v>1005342</v>
      </c>
      <c r="E61" s="179">
        <v>282821</v>
      </c>
      <c r="F61" s="179">
        <v>4188</v>
      </c>
      <c r="G61" s="179">
        <v>17655</v>
      </c>
    </row>
    <row r="62" spans="1:7" ht="15">
      <c r="A62" s="7" t="s">
        <v>44</v>
      </c>
      <c r="B62" s="179">
        <v>79</v>
      </c>
      <c r="C62" s="179">
        <v>3336</v>
      </c>
      <c r="D62" s="179">
        <v>555632</v>
      </c>
      <c r="E62" s="179">
        <v>155618</v>
      </c>
      <c r="F62" s="179">
        <v>1174</v>
      </c>
      <c r="G62" s="179">
        <v>7937</v>
      </c>
    </row>
    <row r="63" spans="1:8" ht="15">
      <c r="A63" s="7" t="s">
        <v>45</v>
      </c>
      <c r="B63" s="179">
        <v>94</v>
      </c>
      <c r="C63" s="179">
        <v>2650</v>
      </c>
      <c r="D63" s="179">
        <v>388986</v>
      </c>
      <c r="E63" s="179">
        <v>108917</v>
      </c>
      <c r="F63" s="179">
        <v>1793</v>
      </c>
      <c r="G63" s="179">
        <v>17735</v>
      </c>
      <c r="H63" s="175"/>
    </row>
    <row r="64" spans="1:8" ht="15">
      <c r="A64" s="7" t="s">
        <v>46</v>
      </c>
      <c r="B64" s="179">
        <v>17</v>
      </c>
      <c r="C64" s="179">
        <v>355</v>
      </c>
      <c r="D64" s="179">
        <v>32358</v>
      </c>
      <c r="E64" s="179">
        <v>9076</v>
      </c>
      <c r="F64" s="179">
        <v>205</v>
      </c>
      <c r="G64" s="179">
        <v>6208</v>
      </c>
      <c r="H64" s="175"/>
    </row>
    <row r="65" spans="1:7" ht="15">
      <c r="A65" s="7" t="s">
        <v>47</v>
      </c>
      <c r="B65" s="179">
        <v>47</v>
      </c>
      <c r="C65" s="179">
        <v>2626</v>
      </c>
      <c r="D65" s="179">
        <v>344609</v>
      </c>
      <c r="E65" s="179">
        <v>96035</v>
      </c>
      <c r="F65" s="179">
        <v>800</v>
      </c>
      <c r="G65" s="179">
        <v>9106</v>
      </c>
    </row>
    <row r="66" spans="1:7" ht="15">
      <c r="A66" s="7" t="s">
        <v>48</v>
      </c>
      <c r="B66" s="179">
        <v>28</v>
      </c>
      <c r="C66" s="179">
        <v>1340</v>
      </c>
      <c r="D66" s="179">
        <v>246016</v>
      </c>
      <c r="E66" s="179">
        <v>68148</v>
      </c>
      <c r="F66" s="179">
        <v>1184</v>
      </c>
      <c r="G66" s="179">
        <v>4131</v>
      </c>
    </row>
    <row r="67" spans="1:8" ht="15">
      <c r="A67" s="7" t="s">
        <v>49</v>
      </c>
      <c r="B67" s="179">
        <v>14</v>
      </c>
      <c r="C67" s="179">
        <v>290</v>
      </c>
      <c r="D67" s="179">
        <v>52635</v>
      </c>
      <c r="E67" s="179">
        <v>14821</v>
      </c>
      <c r="F67" s="179">
        <v>142</v>
      </c>
      <c r="G67" s="179">
        <v>2087</v>
      </c>
      <c r="H67" s="175"/>
    </row>
    <row r="68" spans="1:8" ht="15">
      <c r="A68" s="7" t="s">
        <v>50</v>
      </c>
      <c r="B68" s="179">
        <v>20</v>
      </c>
      <c r="C68" s="179">
        <v>962</v>
      </c>
      <c r="D68" s="179">
        <v>78062</v>
      </c>
      <c r="E68" s="179">
        <v>21752</v>
      </c>
      <c r="F68" s="179">
        <v>742</v>
      </c>
      <c r="G68" s="179">
        <v>2984</v>
      </c>
      <c r="H68" s="175"/>
    </row>
    <row r="69" spans="1:8" ht="15">
      <c r="A69" s="7" t="s">
        <v>51</v>
      </c>
      <c r="B69" s="179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75"/>
    </row>
    <row r="70" spans="1:8" ht="12.75">
      <c r="A70" s="3" t="s">
        <v>52</v>
      </c>
      <c r="B70" s="3">
        <f aca="true" t="shared" si="2" ref="B70:G70">SUM(B47:B69)</f>
        <v>566957</v>
      </c>
      <c r="C70" s="3">
        <f t="shared" si="2"/>
        <v>7752949</v>
      </c>
      <c r="D70" s="3">
        <f t="shared" si="2"/>
        <v>1294709272</v>
      </c>
      <c r="E70" s="3">
        <f t="shared" si="2"/>
        <v>364989860</v>
      </c>
      <c r="F70" s="3">
        <f t="shared" si="2"/>
        <v>2046206</v>
      </c>
      <c r="G70" s="3">
        <f t="shared" si="2"/>
        <v>42997105</v>
      </c>
      <c r="H70" s="175"/>
    </row>
    <row r="71" spans="1:8" ht="15">
      <c r="A71" s="7" t="s">
        <v>53</v>
      </c>
      <c r="B71" s="178">
        <v>33</v>
      </c>
      <c r="C71" s="178">
        <v>565</v>
      </c>
      <c r="D71" s="178">
        <v>261576</v>
      </c>
      <c r="E71" s="178">
        <v>73504</v>
      </c>
      <c r="F71" s="178">
        <v>82</v>
      </c>
      <c r="G71" s="178">
        <v>3377</v>
      </c>
      <c r="H71" s="175"/>
    </row>
    <row r="72" spans="1:8" ht="12.75">
      <c r="A72" s="176" t="s">
        <v>54</v>
      </c>
      <c r="B72" s="3">
        <f aca="true" t="shared" si="3" ref="B72:G72">SUM(B71)</f>
        <v>33</v>
      </c>
      <c r="C72" s="3">
        <f t="shared" si="3"/>
        <v>565</v>
      </c>
      <c r="D72" s="3">
        <f t="shared" si="3"/>
        <v>261576</v>
      </c>
      <c r="E72" s="3">
        <f t="shared" si="3"/>
        <v>73504</v>
      </c>
      <c r="F72" s="3">
        <f t="shared" si="3"/>
        <v>82</v>
      </c>
      <c r="G72" s="3">
        <f t="shared" si="3"/>
        <v>3377</v>
      </c>
      <c r="H72" s="175"/>
    </row>
    <row r="73" spans="1:8" ht="15">
      <c r="A73" s="7" t="s">
        <v>55</v>
      </c>
      <c r="B73" s="179">
        <v>7002</v>
      </c>
      <c r="C73" s="179">
        <v>39232</v>
      </c>
      <c r="D73" s="179">
        <v>2063069</v>
      </c>
      <c r="E73" s="179">
        <v>584035</v>
      </c>
      <c r="F73" s="179">
        <v>13583</v>
      </c>
      <c r="G73" s="179">
        <v>175408</v>
      </c>
      <c r="H73" s="175"/>
    </row>
    <row r="74" spans="1:8" ht="15">
      <c r="A74" s="7" t="s">
        <v>56</v>
      </c>
      <c r="B74" s="179">
        <v>99</v>
      </c>
      <c r="C74" s="179">
        <v>4063</v>
      </c>
      <c r="D74" s="179">
        <v>1894</v>
      </c>
      <c r="E74" s="179">
        <v>538</v>
      </c>
      <c r="F74" s="179">
        <v>8977</v>
      </c>
      <c r="G74" s="179">
        <v>26122</v>
      </c>
      <c r="H74" s="175"/>
    </row>
    <row r="75" spans="1:8" ht="15">
      <c r="A75" s="7" t="s">
        <v>57</v>
      </c>
      <c r="B75" s="179">
        <v>23</v>
      </c>
      <c r="C75" s="179">
        <v>1639</v>
      </c>
      <c r="D75" s="179">
        <v>81933</v>
      </c>
      <c r="E75" s="179">
        <v>22599</v>
      </c>
      <c r="F75" s="179">
        <v>0</v>
      </c>
      <c r="G75" s="179">
        <v>3332</v>
      </c>
      <c r="H75" s="175"/>
    </row>
    <row r="76" spans="1:8" ht="15">
      <c r="A76" s="7" t="s">
        <v>58</v>
      </c>
      <c r="B76" s="179">
        <v>76</v>
      </c>
      <c r="C76" s="179">
        <v>3906</v>
      </c>
      <c r="D76" s="179">
        <v>1288</v>
      </c>
      <c r="E76" s="179">
        <v>367</v>
      </c>
      <c r="F76" s="179">
        <v>7255</v>
      </c>
      <c r="G76" s="179">
        <v>21794</v>
      </c>
      <c r="H76" s="175"/>
    </row>
    <row r="77" spans="1:8" ht="15">
      <c r="A77" s="7" t="s">
        <v>122</v>
      </c>
      <c r="B77" s="179">
        <v>18</v>
      </c>
      <c r="C77" s="179">
        <v>1701</v>
      </c>
      <c r="D77" s="179">
        <v>87361</v>
      </c>
      <c r="E77" s="179">
        <v>24096</v>
      </c>
      <c r="F77" s="179">
        <v>0</v>
      </c>
      <c r="G77" s="179">
        <v>1886</v>
      </c>
      <c r="H77" s="175"/>
    </row>
    <row r="78" spans="1:8" ht="15">
      <c r="A78" s="7" t="s">
        <v>127</v>
      </c>
      <c r="B78" s="179">
        <v>4200</v>
      </c>
      <c r="C78" s="179">
        <v>10689</v>
      </c>
      <c r="D78" s="179">
        <v>571918</v>
      </c>
      <c r="E78" s="179">
        <v>162715</v>
      </c>
      <c r="F78" s="179">
        <v>9025</v>
      </c>
      <c r="G78" s="179">
        <v>43850</v>
      </c>
      <c r="H78" s="175"/>
    </row>
    <row r="79" spans="1:8" ht="15">
      <c r="A79" s="7" t="s">
        <v>7</v>
      </c>
      <c r="B79" s="179">
        <v>62</v>
      </c>
      <c r="C79" s="179">
        <v>2502</v>
      </c>
      <c r="D79" s="179">
        <v>133134</v>
      </c>
      <c r="E79" s="179">
        <v>38116</v>
      </c>
      <c r="F79" s="179">
        <v>0</v>
      </c>
      <c r="G79" s="179">
        <v>5630</v>
      </c>
      <c r="H79" s="175"/>
    </row>
    <row r="80" spans="1:8" ht="15">
      <c r="A80" s="7" t="s">
        <v>59</v>
      </c>
      <c r="B80" s="179">
        <v>2</v>
      </c>
      <c r="C80" s="179">
        <v>20</v>
      </c>
      <c r="D80" s="179">
        <v>9</v>
      </c>
      <c r="E80" s="179">
        <v>3</v>
      </c>
      <c r="F80" s="179">
        <v>20</v>
      </c>
      <c r="G80" s="179">
        <v>20</v>
      </c>
      <c r="H80" s="175"/>
    </row>
    <row r="81" spans="1:8" ht="15">
      <c r="A81" s="7" t="s">
        <v>57</v>
      </c>
      <c r="B81" s="179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5"/>
    </row>
    <row r="82" spans="1:8" ht="15">
      <c r="A82" s="7" t="s">
        <v>60</v>
      </c>
      <c r="B82" s="179">
        <v>1</v>
      </c>
      <c r="C82" s="179">
        <v>6</v>
      </c>
      <c r="D82" s="179">
        <v>6</v>
      </c>
      <c r="E82" s="179">
        <v>2</v>
      </c>
      <c r="F82" s="179">
        <v>344</v>
      </c>
      <c r="G82" s="179">
        <v>44</v>
      </c>
      <c r="H82" s="175"/>
    </row>
    <row r="83" spans="1:8" ht="15">
      <c r="A83" s="7" t="s">
        <v>122</v>
      </c>
      <c r="B83" s="179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1</v>
      </c>
      <c r="H83" s="175"/>
    </row>
    <row r="84" spans="1:8" ht="15">
      <c r="A84" s="7" t="s">
        <v>128</v>
      </c>
      <c r="B84" s="179">
        <v>6</v>
      </c>
      <c r="C84" s="179">
        <v>48</v>
      </c>
      <c r="D84" s="179">
        <v>2301</v>
      </c>
      <c r="E84" s="179">
        <v>646</v>
      </c>
      <c r="F84" s="179">
        <v>772</v>
      </c>
      <c r="G84" s="179">
        <v>772</v>
      </c>
      <c r="H84" s="175"/>
    </row>
    <row r="85" spans="1:8" ht="15">
      <c r="A85" s="7" t="s">
        <v>7</v>
      </c>
      <c r="B85" s="179">
        <v>0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5"/>
    </row>
    <row r="86" spans="1:8" ht="15">
      <c r="A86" s="7" t="s">
        <v>61</v>
      </c>
      <c r="B86" s="179">
        <v>13769</v>
      </c>
      <c r="C86" s="179">
        <v>62343</v>
      </c>
      <c r="D86" s="179">
        <v>1223763</v>
      </c>
      <c r="E86" s="179">
        <v>345186</v>
      </c>
      <c r="F86" s="179">
        <v>29104</v>
      </c>
      <c r="G86" s="179">
        <v>267887</v>
      </c>
      <c r="H86" s="175"/>
    </row>
    <row r="87" spans="1:8" ht="15">
      <c r="A87" s="7" t="s">
        <v>62</v>
      </c>
      <c r="B87" s="179">
        <v>82</v>
      </c>
      <c r="C87" s="179">
        <v>5850</v>
      </c>
      <c r="D87" s="179">
        <v>7066</v>
      </c>
      <c r="E87" s="179">
        <v>2002</v>
      </c>
      <c r="F87" s="179">
        <v>16392</v>
      </c>
      <c r="G87" s="179">
        <v>45904</v>
      </c>
      <c r="H87" s="175"/>
    </row>
    <row r="88" spans="1:8" ht="15">
      <c r="A88" s="7" t="s">
        <v>57</v>
      </c>
      <c r="B88" s="179">
        <v>82</v>
      </c>
      <c r="C88" s="179">
        <v>6589</v>
      </c>
      <c r="D88" s="179">
        <v>117771</v>
      </c>
      <c r="E88" s="179">
        <v>33489</v>
      </c>
      <c r="F88" s="179">
        <v>0</v>
      </c>
      <c r="G88" s="179">
        <v>12673</v>
      </c>
      <c r="H88" s="175"/>
    </row>
    <row r="89" spans="1:8" ht="15">
      <c r="A89" s="7" t="s">
        <v>63</v>
      </c>
      <c r="B89" s="179">
        <v>56</v>
      </c>
      <c r="C89" s="179">
        <v>5695</v>
      </c>
      <c r="D89" s="179">
        <v>2146</v>
      </c>
      <c r="E89" s="179">
        <v>610</v>
      </c>
      <c r="F89" s="179">
        <v>23745</v>
      </c>
      <c r="G89" s="179">
        <v>35242</v>
      </c>
      <c r="H89" s="175"/>
    </row>
    <row r="90" spans="1:8" ht="15">
      <c r="A90" s="7" t="s">
        <v>133</v>
      </c>
      <c r="B90" s="179">
        <v>0</v>
      </c>
      <c r="C90" s="179">
        <v>0</v>
      </c>
      <c r="D90" s="179">
        <v>0</v>
      </c>
      <c r="E90" s="179">
        <v>0</v>
      </c>
      <c r="F90" s="179">
        <v>0</v>
      </c>
      <c r="G90" s="179">
        <v>0</v>
      </c>
      <c r="H90" s="175"/>
    </row>
    <row r="91" spans="1:8" ht="15">
      <c r="A91" s="7" t="s">
        <v>64</v>
      </c>
      <c r="B91" s="179">
        <v>0</v>
      </c>
      <c r="C91" s="179">
        <v>0</v>
      </c>
      <c r="D91" s="179">
        <v>0</v>
      </c>
      <c r="E91" s="179">
        <v>0</v>
      </c>
      <c r="F91" s="179">
        <v>0</v>
      </c>
      <c r="G91" s="179">
        <v>0</v>
      </c>
      <c r="H91" s="175"/>
    </row>
    <row r="92" spans="1:8" ht="15">
      <c r="A92" s="7" t="s">
        <v>63</v>
      </c>
      <c r="B92" s="179">
        <v>0</v>
      </c>
      <c r="C92" s="179">
        <v>0</v>
      </c>
      <c r="D92" s="179">
        <v>0</v>
      </c>
      <c r="E92" s="179">
        <v>0</v>
      </c>
      <c r="F92" s="179">
        <v>13</v>
      </c>
      <c r="G92" s="179">
        <v>354</v>
      </c>
      <c r="H92" s="175"/>
    </row>
    <row r="93" spans="1:8" ht="15">
      <c r="A93" s="7" t="s">
        <v>122</v>
      </c>
      <c r="B93" s="179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  <c r="H93" s="175"/>
    </row>
    <row r="94" spans="1:8" ht="15">
      <c r="A94" s="7" t="s">
        <v>65</v>
      </c>
      <c r="B94" s="179">
        <v>1078</v>
      </c>
      <c r="C94" s="179">
        <v>11887</v>
      </c>
      <c r="D94" s="179">
        <v>437980</v>
      </c>
      <c r="E94" s="179">
        <v>124170</v>
      </c>
      <c r="F94" s="179">
        <v>3161</v>
      </c>
      <c r="G94" s="179">
        <v>32480</v>
      </c>
      <c r="H94" s="175"/>
    </row>
    <row r="95" spans="1:8" ht="15">
      <c r="A95" s="7" t="s">
        <v>66</v>
      </c>
      <c r="B95" s="179">
        <v>59</v>
      </c>
      <c r="C95" s="179">
        <v>1158</v>
      </c>
      <c r="D95" s="179">
        <v>48120</v>
      </c>
      <c r="E95" s="179">
        <v>13462</v>
      </c>
      <c r="F95" s="179">
        <v>2236</v>
      </c>
      <c r="G95" s="179">
        <v>5581</v>
      </c>
      <c r="H95" s="175"/>
    </row>
    <row r="96" spans="1:8" ht="15">
      <c r="A96" s="7" t="s">
        <v>134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5"/>
    </row>
    <row r="97" spans="1:8" ht="15">
      <c r="A97" s="7" t="s">
        <v>59</v>
      </c>
      <c r="B97" s="179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5"/>
    </row>
    <row r="98" spans="1:8" ht="15">
      <c r="A98" s="7" t="s">
        <v>67</v>
      </c>
      <c r="B98" s="179">
        <v>33</v>
      </c>
      <c r="C98" s="179">
        <v>640</v>
      </c>
      <c r="D98" s="179">
        <v>23995</v>
      </c>
      <c r="E98" s="179">
        <v>6816</v>
      </c>
      <c r="F98" s="179">
        <v>920</v>
      </c>
      <c r="G98" s="179">
        <v>3501</v>
      </c>
      <c r="H98" s="175"/>
    </row>
    <row r="99" spans="1:8" ht="15">
      <c r="A99" s="7" t="s">
        <v>68</v>
      </c>
      <c r="B99" s="179">
        <v>217</v>
      </c>
      <c r="C99" s="179">
        <v>490</v>
      </c>
      <c r="D99" s="179">
        <v>17391</v>
      </c>
      <c r="E99" s="179">
        <v>4923</v>
      </c>
      <c r="F99" s="179">
        <v>0</v>
      </c>
      <c r="G99" s="179">
        <v>3123</v>
      </c>
      <c r="H99" s="175"/>
    </row>
    <row r="100" spans="1:8" ht="15">
      <c r="A100" s="7" t="s">
        <v>69</v>
      </c>
      <c r="B100" s="179">
        <v>2</v>
      </c>
      <c r="C100" s="179">
        <v>46</v>
      </c>
      <c r="D100" s="179">
        <v>24</v>
      </c>
      <c r="E100" s="179">
        <v>7</v>
      </c>
      <c r="F100" s="179">
        <v>46</v>
      </c>
      <c r="G100" s="179">
        <v>652</v>
      </c>
      <c r="H100" s="175"/>
    </row>
    <row r="101" spans="1:8" ht="15">
      <c r="A101" s="7" t="s">
        <v>57</v>
      </c>
      <c r="B101" s="179">
        <v>2</v>
      </c>
      <c r="C101" s="179">
        <v>101</v>
      </c>
      <c r="D101" s="179">
        <v>3535</v>
      </c>
      <c r="E101" s="179">
        <v>998</v>
      </c>
      <c r="F101" s="179">
        <v>0</v>
      </c>
      <c r="G101" s="179">
        <v>404</v>
      </c>
      <c r="H101" s="175"/>
    </row>
    <row r="102" spans="1:8" ht="15">
      <c r="A102" s="7" t="s">
        <v>70</v>
      </c>
      <c r="B102" s="179">
        <v>2</v>
      </c>
      <c r="C102" s="179">
        <v>46</v>
      </c>
      <c r="D102" s="179">
        <v>40</v>
      </c>
      <c r="E102" s="179">
        <v>11</v>
      </c>
      <c r="F102" s="179">
        <v>46</v>
      </c>
      <c r="G102" s="179">
        <v>652</v>
      </c>
      <c r="H102" s="175"/>
    </row>
    <row r="103" spans="1:8" ht="15">
      <c r="A103" s="7" t="s">
        <v>122</v>
      </c>
      <c r="B103" s="179">
        <v>2</v>
      </c>
      <c r="C103" s="179">
        <v>101</v>
      </c>
      <c r="D103" s="179">
        <v>3813</v>
      </c>
      <c r="E103" s="179">
        <v>1076</v>
      </c>
      <c r="F103" s="179">
        <v>0</v>
      </c>
      <c r="G103" s="179">
        <v>202</v>
      </c>
      <c r="H103" s="175"/>
    </row>
    <row r="104" spans="1:8" ht="15">
      <c r="A104" s="7" t="s">
        <v>124</v>
      </c>
      <c r="B104" s="179">
        <v>0</v>
      </c>
      <c r="C104" s="179">
        <v>0</v>
      </c>
      <c r="D104" s="179">
        <v>0</v>
      </c>
      <c r="E104" s="179">
        <v>0</v>
      </c>
      <c r="F104" s="179">
        <v>0</v>
      </c>
      <c r="G104" s="179">
        <v>0</v>
      </c>
      <c r="H104" s="175"/>
    </row>
    <row r="105" spans="1:8" ht="12.75">
      <c r="A105" s="3" t="s">
        <v>71</v>
      </c>
      <c r="B105" s="3">
        <f aca="true" t="shared" si="4" ref="B105:G105">SUM(B73:B104)</f>
        <v>26873</v>
      </c>
      <c r="C105" s="3">
        <f t="shared" si="4"/>
        <v>158752</v>
      </c>
      <c r="D105" s="3">
        <f t="shared" si="4"/>
        <v>4828557</v>
      </c>
      <c r="E105" s="3">
        <f t="shared" si="4"/>
        <v>1365867</v>
      </c>
      <c r="F105" s="3">
        <f t="shared" si="4"/>
        <v>115639</v>
      </c>
      <c r="G105" s="3">
        <f t="shared" si="4"/>
        <v>687514</v>
      </c>
      <c r="H105" s="175"/>
    </row>
    <row r="106" spans="1:8" ht="13.5" thickBot="1">
      <c r="A106" s="3" t="s">
        <v>72</v>
      </c>
      <c r="B106" s="3">
        <f aca="true" t="shared" si="5" ref="B106:G106">SUM(B105,B72,B70,B46,B16)</f>
        <v>1617788</v>
      </c>
      <c r="C106" s="3">
        <f t="shared" si="5"/>
        <v>40157020</v>
      </c>
      <c r="D106" s="3">
        <f t="shared" si="5"/>
        <v>3796256011</v>
      </c>
      <c r="E106" s="3">
        <f t="shared" si="5"/>
        <v>1072330891</v>
      </c>
      <c r="F106" s="3">
        <f t="shared" si="5"/>
        <v>36325031</v>
      </c>
      <c r="G106" s="3">
        <f t="shared" si="5"/>
        <v>222331581</v>
      </c>
      <c r="H106" s="175"/>
    </row>
    <row r="107" spans="1:7" ht="13.5" thickBot="1">
      <c r="A107" s="671" t="s">
        <v>73</v>
      </c>
      <c r="B107" s="672">
        <v>0</v>
      </c>
      <c r="C107" s="672">
        <v>0</v>
      </c>
      <c r="D107" s="672">
        <v>0</v>
      </c>
      <c r="E107" s="672">
        <v>0</v>
      </c>
      <c r="F107" s="672">
        <v>0</v>
      </c>
      <c r="G107" s="673">
        <v>0</v>
      </c>
    </row>
    <row r="108" spans="1:8" ht="15">
      <c r="A108" s="7" t="s">
        <v>74</v>
      </c>
      <c r="B108" s="179">
        <v>0</v>
      </c>
      <c r="C108" s="179">
        <v>0</v>
      </c>
      <c r="D108" s="179">
        <v>0</v>
      </c>
      <c r="E108" s="179">
        <v>0</v>
      </c>
      <c r="F108" s="178">
        <v>0</v>
      </c>
      <c r="G108" s="179">
        <v>0</v>
      </c>
      <c r="H108" s="175"/>
    </row>
    <row r="109" spans="1:8" ht="15">
      <c r="A109" s="7" t="s">
        <v>75</v>
      </c>
      <c r="B109" s="179">
        <v>15</v>
      </c>
      <c r="C109" s="179">
        <v>9282</v>
      </c>
      <c r="D109" s="179">
        <v>464116.82</v>
      </c>
      <c r="E109" s="179">
        <v>130963.331</v>
      </c>
      <c r="F109" s="183">
        <v>452716</v>
      </c>
      <c r="G109" s="179">
        <v>36614</v>
      </c>
      <c r="H109" s="177"/>
    </row>
    <row r="110" spans="1:8" ht="15">
      <c r="A110" s="7" t="s">
        <v>76</v>
      </c>
      <c r="B110" s="179">
        <v>4</v>
      </c>
      <c r="C110" s="179">
        <v>16124</v>
      </c>
      <c r="D110" s="179">
        <v>806191</v>
      </c>
      <c r="E110" s="179">
        <v>230675.158</v>
      </c>
      <c r="F110" s="183">
        <v>303944</v>
      </c>
      <c r="G110" s="179">
        <v>140728</v>
      </c>
      <c r="H110" s="177"/>
    </row>
    <row r="111" spans="1:8" ht="15">
      <c r="A111" s="7" t="s">
        <v>77</v>
      </c>
      <c r="B111" s="179">
        <v>0</v>
      </c>
      <c r="C111" s="179">
        <v>0</v>
      </c>
      <c r="D111" s="179">
        <v>0</v>
      </c>
      <c r="E111" s="179">
        <v>0</v>
      </c>
      <c r="F111" s="183">
        <v>3200</v>
      </c>
      <c r="G111" s="179">
        <v>0</v>
      </c>
      <c r="H111" s="177"/>
    </row>
    <row r="112" spans="1:8" ht="15">
      <c r="A112" s="7" t="s">
        <v>78</v>
      </c>
      <c r="B112" s="179">
        <v>0</v>
      </c>
      <c r="C112" s="179">
        <v>0</v>
      </c>
      <c r="D112" s="179">
        <v>0</v>
      </c>
      <c r="E112" s="179">
        <v>0</v>
      </c>
      <c r="F112" s="183">
        <v>186516</v>
      </c>
      <c r="G112" s="179">
        <v>9216</v>
      </c>
      <c r="H112" s="177"/>
    </row>
    <row r="113" spans="1:8" ht="15">
      <c r="A113" s="7" t="s">
        <v>79</v>
      </c>
      <c r="B113" s="179">
        <v>0</v>
      </c>
      <c r="C113" s="179">
        <v>0</v>
      </c>
      <c r="D113" s="179">
        <v>0</v>
      </c>
      <c r="E113" s="179">
        <v>0</v>
      </c>
      <c r="F113" s="183">
        <v>0</v>
      </c>
      <c r="G113" s="179">
        <v>0</v>
      </c>
      <c r="H113" s="177"/>
    </row>
    <row r="114" spans="1:8" ht="15">
      <c r="A114" s="7" t="s">
        <v>80</v>
      </c>
      <c r="B114" s="179">
        <v>2</v>
      </c>
      <c r="C114" s="179">
        <v>800</v>
      </c>
      <c r="D114" s="179">
        <v>40000</v>
      </c>
      <c r="E114" s="179">
        <v>11311.578</v>
      </c>
      <c r="F114" s="183">
        <v>335565</v>
      </c>
      <c r="G114" s="179">
        <v>9600</v>
      </c>
      <c r="H114" s="175"/>
    </row>
    <row r="115" spans="1:8" ht="15">
      <c r="A115" s="7" t="s">
        <v>81</v>
      </c>
      <c r="B115" s="179">
        <v>0</v>
      </c>
      <c r="C115" s="179">
        <v>0</v>
      </c>
      <c r="D115" s="179">
        <v>0</v>
      </c>
      <c r="E115" s="179">
        <v>0</v>
      </c>
      <c r="F115" s="183">
        <v>0</v>
      </c>
      <c r="G115" s="179">
        <v>0</v>
      </c>
      <c r="H115" s="175"/>
    </row>
    <row r="116" spans="1:8" ht="15">
      <c r="A116" s="7" t="s">
        <v>82</v>
      </c>
      <c r="B116" s="179">
        <v>0</v>
      </c>
      <c r="C116" s="179">
        <v>0</v>
      </c>
      <c r="D116" s="179">
        <v>0</v>
      </c>
      <c r="E116" s="179">
        <v>0</v>
      </c>
      <c r="F116" s="183">
        <v>2148337</v>
      </c>
      <c r="G116" s="179">
        <v>92256</v>
      </c>
      <c r="H116" s="175"/>
    </row>
    <row r="117" spans="1:8" ht="15">
      <c r="A117" s="7" t="s">
        <v>83</v>
      </c>
      <c r="B117" s="179">
        <v>0</v>
      </c>
      <c r="C117" s="179">
        <v>0</v>
      </c>
      <c r="D117" s="179">
        <v>0</v>
      </c>
      <c r="E117" s="179">
        <v>0</v>
      </c>
      <c r="F117" s="183">
        <v>229010</v>
      </c>
      <c r="G117" s="179">
        <v>0</v>
      </c>
      <c r="H117" s="175"/>
    </row>
    <row r="118" spans="1:8" ht="15">
      <c r="A118" s="7" t="s">
        <v>84</v>
      </c>
      <c r="B118" s="179">
        <v>0</v>
      </c>
      <c r="C118" s="179">
        <v>0</v>
      </c>
      <c r="D118" s="179">
        <v>0</v>
      </c>
      <c r="E118" s="179">
        <v>0</v>
      </c>
      <c r="F118" s="183">
        <v>0</v>
      </c>
      <c r="G118" s="179">
        <v>0</v>
      </c>
      <c r="H118" s="175"/>
    </row>
    <row r="119" spans="1:8" ht="15">
      <c r="A119" s="7" t="s">
        <v>126</v>
      </c>
      <c r="B119" s="179">
        <v>87</v>
      </c>
      <c r="C119" s="179">
        <v>38270</v>
      </c>
      <c r="D119" s="179">
        <v>1913460.544</v>
      </c>
      <c r="E119" s="179">
        <v>539989.13</v>
      </c>
      <c r="F119" s="183">
        <v>1441073</v>
      </c>
      <c r="G119" s="179">
        <v>207873</v>
      </c>
      <c r="H119" s="175"/>
    </row>
    <row r="120" spans="1:8" ht="15">
      <c r="A120" s="7" t="s">
        <v>85</v>
      </c>
      <c r="B120" s="179">
        <v>0</v>
      </c>
      <c r="C120" s="179">
        <v>0</v>
      </c>
      <c r="D120" s="179">
        <v>0</v>
      </c>
      <c r="E120" s="179">
        <v>0</v>
      </c>
      <c r="F120" s="183">
        <v>8466</v>
      </c>
      <c r="G120" s="179">
        <v>2577</v>
      </c>
      <c r="H120" s="175"/>
    </row>
    <row r="121" spans="1:8" ht="15">
      <c r="A121" s="7" t="s">
        <v>86</v>
      </c>
      <c r="B121" s="179">
        <v>0</v>
      </c>
      <c r="C121" s="179">
        <v>0</v>
      </c>
      <c r="D121" s="179">
        <v>0</v>
      </c>
      <c r="E121" s="179">
        <v>0</v>
      </c>
      <c r="F121" s="183">
        <v>0</v>
      </c>
      <c r="G121" s="179">
        <v>0</v>
      </c>
      <c r="H121" s="175"/>
    </row>
    <row r="122" spans="1:8" ht="15">
      <c r="A122" s="7" t="s">
        <v>125</v>
      </c>
      <c r="B122" s="179">
        <v>0</v>
      </c>
      <c r="C122" s="179">
        <v>0</v>
      </c>
      <c r="D122" s="179">
        <v>0</v>
      </c>
      <c r="E122" s="179">
        <v>0</v>
      </c>
      <c r="F122" s="183">
        <v>0</v>
      </c>
      <c r="G122" s="179">
        <v>0</v>
      </c>
      <c r="H122" s="175"/>
    </row>
    <row r="123" spans="1:8" ht="15">
      <c r="A123" s="172" t="s">
        <v>142</v>
      </c>
      <c r="B123" s="179">
        <v>0</v>
      </c>
      <c r="C123" s="179">
        <v>0</v>
      </c>
      <c r="D123" s="179">
        <v>0</v>
      </c>
      <c r="E123" s="179">
        <v>0</v>
      </c>
      <c r="F123" s="183">
        <v>4095</v>
      </c>
      <c r="G123" s="179">
        <v>4517</v>
      </c>
      <c r="H123" s="175"/>
    </row>
    <row r="124" spans="1:8" ht="15">
      <c r="A124" s="172" t="s">
        <v>137</v>
      </c>
      <c r="B124" s="179">
        <v>0</v>
      </c>
      <c r="C124" s="179">
        <v>0</v>
      </c>
      <c r="D124" s="179">
        <v>0</v>
      </c>
      <c r="E124" s="179">
        <v>0</v>
      </c>
      <c r="F124" s="183">
        <v>1416</v>
      </c>
      <c r="G124" s="179">
        <v>0</v>
      </c>
      <c r="H124" s="175"/>
    </row>
    <row r="125" spans="1:8" ht="15">
      <c r="A125" s="172" t="s">
        <v>138</v>
      </c>
      <c r="B125" s="179">
        <v>0</v>
      </c>
      <c r="C125" s="179">
        <v>0</v>
      </c>
      <c r="D125" s="179">
        <v>0</v>
      </c>
      <c r="E125" s="179">
        <v>0</v>
      </c>
      <c r="F125" s="183">
        <v>977</v>
      </c>
      <c r="G125" s="179">
        <v>0</v>
      </c>
      <c r="H125" s="175"/>
    </row>
    <row r="126" spans="1:8" ht="12.75">
      <c r="A126" s="3" t="s">
        <v>87</v>
      </c>
      <c r="B126" s="3">
        <f aca="true" t="shared" si="6" ref="B126:G126">SUM(B108:B125)</f>
        <v>108</v>
      </c>
      <c r="C126" s="3">
        <f t="shared" si="6"/>
        <v>64476</v>
      </c>
      <c r="D126" s="3">
        <f t="shared" si="6"/>
        <v>3223768.364</v>
      </c>
      <c r="E126" s="3">
        <f t="shared" si="6"/>
        <v>912939.1969999999</v>
      </c>
      <c r="F126" s="3">
        <f t="shared" si="6"/>
        <v>5115315</v>
      </c>
      <c r="G126" s="3">
        <f t="shared" si="6"/>
        <v>503381</v>
      </c>
      <c r="H126" s="175"/>
    </row>
    <row r="127" spans="1:7" ht="15">
      <c r="A127" s="7" t="s">
        <v>88</v>
      </c>
      <c r="B127" s="179">
        <v>50</v>
      </c>
      <c r="C127" s="179">
        <v>76701</v>
      </c>
      <c r="D127" s="179">
        <v>13564087.966</v>
      </c>
      <c r="E127" s="179">
        <v>3834466.078</v>
      </c>
      <c r="F127" s="183">
        <v>212722</v>
      </c>
      <c r="G127" s="179">
        <v>245722</v>
      </c>
    </row>
    <row r="128" spans="1:7" ht="15">
      <c r="A128" s="7" t="s">
        <v>89</v>
      </c>
      <c r="B128" s="179">
        <v>11</v>
      </c>
      <c r="C128" s="179">
        <v>144</v>
      </c>
      <c r="D128" s="179">
        <v>25535.76</v>
      </c>
      <c r="E128" s="179">
        <v>7215.325</v>
      </c>
      <c r="F128" s="183">
        <v>49174</v>
      </c>
      <c r="G128" s="179">
        <v>2002</v>
      </c>
    </row>
    <row r="129" spans="1:7" ht="15">
      <c r="A129" s="7" t="s">
        <v>90</v>
      </c>
      <c r="B129" s="179">
        <v>1025</v>
      </c>
      <c r="C129" s="179">
        <v>10146</v>
      </c>
      <c r="D129" s="179">
        <v>515094.584</v>
      </c>
      <c r="E129" s="179">
        <v>145201.744</v>
      </c>
      <c r="F129" s="183">
        <v>59105</v>
      </c>
      <c r="G129" s="179">
        <v>57942</v>
      </c>
    </row>
    <row r="130" spans="1:7" ht="15">
      <c r="A130" s="7" t="s">
        <v>91</v>
      </c>
      <c r="B130" s="179">
        <v>527</v>
      </c>
      <c r="C130" s="179">
        <v>8000</v>
      </c>
      <c r="D130" s="179">
        <v>417329.912</v>
      </c>
      <c r="E130" s="179">
        <v>118121.889</v>
      </c>
      <c r="F130" s="183">
        <v>21502</v>
      </c>
      <c r="G130" s="179">
        <v>22515</v>
      </c>
    </row>
    <row r="131" spans="1:7" ht="15">
      <c r="A131" s="7" t="s">
        <v>92</v>
      </c>
      <c r="B131" s="179">
        <v>0</v>
      </c>
      <c r="C131" s="179">
        <v>0</v>
      </c>
      <c r="D131" s="179">
        <v>0</v>
      </c>
      <c r="E131" s="179">
        <v>0</v>
      </c>
      <c r="F131" s="181">
        <v>0</v>
      </c>
      <c r="G131" s="179">
        <v>0</v>
      </c>
    </row>
    <row r="132" spans="1:7" ht="15">
      <c r="A132" s="7" t="s">
        <v>93</v>
      </c>
      <c r="B132" s="179">
        <v>0</v>
      </c>
      <c r="C132" s="179">
        <v>0</v>
      </c>
      <c r="D132" s="179">
        <v>0</v>
      </c>
      <c r="E132" s="179">
        <v>0</v>
      </c>
      <c r="F132" s="181">
        <v>0</v>
      </c>
      <c r="G132" s="179">
        <v>0</v>
      </c>
    </row>
    <row r="133" spans="1:7" ht="15">
      <c r="A133" s="7" t="s">
        <v>94</v>
      </c>
      <c r="B133" s="179">
        <v>0</v>
      </c>
      <c r="C133" s="179">
        <v>0</v>
      </c>
      <c r="D133" s="179">
        <v>0</v>
      </c>
      <c r="E133" s="179">
        <v>0</v>
      </c>
      <c r="F133" s="181">
        <v>0</v>
      </c>
      <c r="G133" s="179">
        <v>0</v>
      </c>
    </row>
    <row r="134" spans="1:7" ht="15">
      <c r="A134" s="7" t="s">
        <v>95</v>
      </c>
      <c r="B134" s="179">
        <v>0</v>
      </c>
      <c r="C134" s="179">
        <v>0</v>
      </c>
      <c r="D134" s="179">
        <v>0</v>
      </c>
      <c r="E134" s="179">
        <v>0</v>
      </c>
      <c r="F134" s="181">
        <v>0</v>
      </c>
      <c r="G134" s="179">
        <v>0</v>
      </c>
    </row>
    <row r="135" spans="1:7" ht="15">
      <c r="A135" s="7" t="s">
        <v>96</v>
      </c>
      <c r="B135" s="179">
        <v>15</v>
      </c>
      <c r="C135" s="179">
        <v>26592</v>
      </c>
      <c r="D135" s="179">
        <v>5528210.981</v>
      </c>
      <c r="E135" s="179">
        <v>1556513.937</v>
      </c>
      <c r="F135" s="183">
        <v>62697</v>
      </c>
      <c r="G135" s="179">
        <v>55270</v>
      </c>
    </row>
    <row r="136" spans="1:7" ht="15">
      <c r="A136" s="7" t="s">
        <v>97</v>
      </c>
      <c r="B136" s="179">
        <v>3</v>
      </c>
      <c r="C136" s="179">
        <v>61</v>
      </c>
      <c r="D136" s="179">
        <v>12655.553</v>
      </c>
      <c r="E136" s="179">
        <v>3582.756</v>
      </c>
      <c r="F136" s="183">
        <v>72947</v>
      </c>
      <c r="G136" s="179">
        <v>350</v>
      </c>
    </row>
    <row r="137" spans="1:7" ht="12.75">
      <c r="A137" s="3" t="s">
        <v>98</v>
      </c>
      <c r="B137" s="3">
        <f aca="true" t="shared" si="7" ref="B137:G137">SUM(B127:B136)</f>
        <v>1631</v>
      </c>
      <c r="C137" s="3">
        <f t="shared" si="7"/>
        <v>121644</v>
      </c>
      <c r="D137" s="3">
        <f t="shared" si="7"/>
        <v>20062914.756</v>
      </c>
      <c r="E137" s="3">
        <f t="shared" si="7"/>
        <v>5665101.729</v>
      </c>
      <c r="F137" s="3">
        <f t="shared" si="7"/>
        <v>478147</v>
      </c>
      <c r="G137" s="3">
        <f t="shared" si="7"/>
        <v>383801</v>
      </c>
    </row>
    <row r="138" spans="1:7" ht="15">
      <c r="A138" s="7" t="s">
        <v>99</v>
      </c>
      <c r="B138" s="183">
        <v>6</v>
      </c>
      <c r="C138" s="183">
        <v>7</v>
      </c>
      <c r="D138" s="183">
        <v>1193.343</v>
      </c>
      <c r="E138" s="183">
        <v>340.845</v>
      </c>
      <c r="F138" s="183">
        <v>8302</v>
      </c>
      <c r="G138" s="181">
        <v>8482</v>
      </c>
    </row>
    <row r="139" spans="1:7" ht="15">
      <c r="A139" s="7" t="s">
        <v>145</v>
      </c>
      <c r="B139" s="183">
        <v>28</v>
      </c>
      <c r="C139" s="183">
        <v>2</v>
      </c>
      <c r="D139" s="183">
        <v>96</v>
      </c>
      <c r="E139" s="183">
        <f>+D139/3.6</f>
        <v>26.666666666666664</v>
      </c>
      <c r="F139" s="181">
        <v>2</v>
      </c>
      <c r="G139" s="181">
        <v>2</v>
      </c>
    </row>
    <row r="140" spans="1:7" ht="13.5" thickBot="1">
      <c r="A140" s="3" t="s">
        <v>100</v>
      </c>
      <c r="B140" s="3">
        <f aca="true" t="shared" si="8" ref="B140:G140">SUM(B138,B137,B126,B139)</f>
        <v>1773</v>
      </c>
      <c r="C140" s="3">
        <f t="shared" si="8"/>
        <v>186129</v>
      </c>
      <c r="D140" s="3">
        <f t="shared" si="8"/>
        <v>23287972.463</v>
      </c>
      <c r="E140" s="3">
        <f t="shared" si="8"/>
        <v>6578408.437666667</v>
      </c>
      <c r="F140" s="3">
        <f t="shared" si="8"/>
        <v>5601766</v>
      </c>
      <c r="G140" s="3">
        <f t="shared" si="8"/>
        <v>895666</v>
      </c>
    </row>
    <row r="141" spans="1:7" ht="13.5" thickBot="1">
      <c r="A141" s="671" t="s">
        <v>101</v>
      </c>
      <c r="B141" s="672">
        <v>0</v>
      </c>
      <c r="C141" s="672">
        <v>0</v>
      </c>
      <c r="D141" s="672">
        <v>0</v>
      </c>
      <c r="E141" s="672">
        <v>0</v>
      </c>
      <c r="F141" s="672">
        <v>0</v>
      </c>
      <c r="G141" s="673">
        <v>0</v>
      </c>
    </row>
    <row r="142" spans="1:7" ht="13.5" thickBot="1">
      <c r="A142" s="3" t="s">
        <v>102</v>
      </c>
      <c r="B142" s="3">
        <v>92</v>
      </c>
      <c r="C142" s="3">
        <v>174770</v>
      </c>
      <c r="D142" s="3">
        <v>30186510</v>
      </c>
      <c r="E142" s="3">
        <v>8564128</v>
      </c>
      <c r="F142" s="3">
        <v>0</v>
      </c>
      <c r="G142" s="3">
        <v>1410190</v>
      </c>
    </row>
    <row r="143" spans="1:7" ht="13.5" thickBot="1">
      <c r="A143" s="671" t="s">
        <v>103</v>
      </c>
      <c r="B143" s="672">
        <v>0</v>
      </c>
      <c r="C143" s="672">
        <v>0</v>
      </c>
      <c r="D143" s="672">
        <v>0</v>
      </c>
      <c r="E143" s="672">
        <v>0</v>
      </c>
      <c r="F143" s="672">
        <v>0</v>
      </c>
      <c r="G143" s="673">
        <v>0</v>
      </c>
    </row>
    <row r="144" spans="1:7" ht="15">
      <c r="A144" s="7" t="s">
        <v>104</v>
      </c>
      <c r="B144" s="179">
        <v>240</v>
      </c>
      <c r="C144" s="179">
        <v>1388</v>
      </c>
      <c r="D144" s="179">
        <v>1977</v>
      </c>
      <c r="E144" s="179">
        <v>559</v>
      </c>
      <c r="F144" s="179">
        <v>0</v>
      </c>
      <c r="G144" s="179">
        <v>7262</v>
      </c>
    </row>
    <row r="145" spans="1:7" ht="15">
      <c r="A145" s="7" t="s">
        <v>105</v>
      </c>
      <c r="B145" s="179">
        <v>90</v>
      </c>
      <c r="C145" s="179">
        <v>2243</v>
      </c>
      <c r="D145" s="179">
        <v>72</v>
      </c>
      <c r="E145" s="179">
        <v>20</v>
      </c>
      <c r="F145" s="179">
        <v>0</v>
      </c>
      <c r="G145" s="179">
        <v>13170</v>
      </c>
    </row>
    <row r="146" spans="1:7" ht="15">
      <c r="A146" s="7" t="s">
        <v>106</v>
      </c>
      <c r="B146" s="179">
        <v>4239140</v>
      </c>
      <c r="C146" s="179">
        <v>10111859</v>
      </c>
      <c r="D146" s="179">
        <v>104637596</v>
      </c>
      <c r="E146" s="179">
        <v>29607385</v>
      </c>
      <c r="F146" s="179">
        <v>92610</v>
      </c>
      <c r="G146" s="179">
        <v>48255945</v>
      </c>
    </row>
    <row r="147" spans="1:7" ht="15">
      <c r="A147" s="172" t="s">
        <v>136</v>
      </c>
      <c r="B147" s="179">
        <v>0</v>
      </c>
      <c r="C147" s="179">
        <v>0</v>
      </c>
      <c r="D147" s="179">
        <v>0</v>
      </c>
      <c r="E147" s="179">
        <v>0</v>
      </c>
      <c r="F147" s="179">
        <v>0</v>
      </c>
      <c r="G147" s="179">
        <v>13830</v>
      </c>
    </row>
    <row r="148" spans="1:8" ht="15">
      <c r="A148" s="7" t="s">
        <v>107</v>
      </c>
      <c r="B148" s="179">
        <v>3061694</v>
      </c>
      <c r="C148" s="179">
        <v>6203206</v>
      </c>
      <c r="D148" s="179">
        <v>220635803</v>
      </c>
      <c r="E148" s="179">
        <v>62342834</v>
      </c>
      <c r="F148" s="179">
        <v>69273</v>
      </c>
      <c r="G148" s="179">
        <v>31963672</v>
      </c>
      <c r="H148" s="175"/>
    </row>
    <row r="149" spans="1:8" ht="15">
      <c r="A149" s="172" t="s">
        <v>135</v>
      </c>
      <c r="B149" s="179">
        <v>212</v>
      </c>
      <c r="C149" s="179">
        <v>6622</v>
      </c>
      <c r="D149" s="179">
        <v>239377</v>
      </c>
      <c r="E149" s="179">
        <v>66495</v>
      </c>
      <c r="F149" s="179">
        <v>0</v>
      </c>
      <c r="G149" s="179">
        <v>40854</v>
      </c>
      <c r="H149" s="175"/>
    </row>
    <row r="150" spans="1:7" ht="15">
      <c r="A150" s="7" t="s">
        <v>108</v>
      </c>
      <c r="B150" s="179">
        <v>0</v>
      </c>
      <c r="C150" s="179">
        <v>0</v>
      </c>
      <c r="D150" s="179">
        <v>0</v>
      </c>
      <c r="E150" s="179">
        <v>0</v>
      </c>
      <c r="F150" s="179">
        <v>0</v>
      </c>
      <c r="G150" s="179">
        <v>0</v>
      </c>
    </row>
    <row r="151" spans="1:7" ht="15">
      <c r="A151" s="7" t="s">
        <v>109</v>
      </c>
      <c r="B151" s="179">
        <v>73</v>
      </c>
      <c r="C151" s="179">
        <v>2912</v>
      </c>
      <c r="D151" s="179">
        <v>48409</v>
      </c>
      <c r="E151" s="179">
        <v>13717</v>
      </c>
      <c r="F151" s="179">
        <v>1332</v>
      </c>
      <c r="G151" s="179">
        <v>7568</v>
      </c>
    </row>
    <row r="152" spans="1:7" ht="12.75">
      <c r="A152" s="3" t="s">
        <v>110</v>
      </c>
      <c r="B152" s="3">
        <f aca="true" t="shared" si="9" ref="B152:G152">SUM(B144:B151)</f>
        <v>7301449</v>
      </c>
      <c r="C152" s="3">
        <f t="shared" si="9"/>
        <v>16328230</v>
      </c>
      <c r="D152" s="3">
        <f t="shared" si="9"/>
        <v>325563234</v>
      </c>
      <c r="E152" s="3">
        <f t="shared" si="9"/>
        <v>92031010</v>
      </c>
      <c r="F152" s="3">
        <f t="shared" si="9"/>
        <v>163215</v>
      </c>
      <c r="G152" s="3">
        <f t="shared" si="9"/>
        <v>80302301</v>
      </c>
    </row>
    <row r="153" spans="1:7" ht="12.75">
      <c r="A153" s="3" t="s">
        <v>111</v>
      </c>
      <c r="B153" s="3">
        <f aca="true" t="shared" si="10" ref="B153:G153">B152+B154</f>
        <v>8921102</v>
      </c>
      <c r="C153" s="3">
        <f t="shared" si="10"/>
        <v>56846149</v>
      </c>
      <c r="D153" s="3">
        <f t="shared" si="10"/>
        <v>4175293727.463</v>
      </c>
      <c r="E153" s="3">
        <f t="shared" si="10"/>
        <v>1179504437.4376667</v>
      </c>
      <c r="F153" s="3">
        <f t="shared" si="10"/>
        <v>42090012</v>
      </c>
      <c r="G153" s="3">
        <f t="shared" si="10"/>
        <v>304939738</v>
      </c>
    </row>
    <row r="154" spans="1:7" ht="12.75">
      <c r="A154" s="3" t="s">
        <v>112</v>
      </c>
      <c r="B154" s="3">
        <f aca="true" t="shared" si="11" ref="B154:G154">SUM(B142,B140,B106)</f>
        <v>1619653</v>
      </c>
      <c r="C154" s="3">
        <f t="shared" si="11"/>
        <v>40517919</v>
      </c>
      <c r="D154" s="3">
        <f t="shared" si="11"/>
        <v>3849730493.463</v>
      </c>
      <c r="E154" s="3">
        <f t="shared" si="11"/>
        <v>1087473427.4376667</v>
      </c>
      <c r="F154" s="3">
        <f t="shared" si="11"/>
        <v>41926797</v>
      </c>
      <c r="G154" s="3">
        <f t="shared" si="11"/>
        <v>224637437</v>
      </c>
    </row>
    <row r="155" spans="2:7" ht="12.75">
      <c r="B155" s="4"/>
      <c r="C155" s="4"/>
      <c r="D155" s="4"/>
      <c r="E155" s="4"/>
      <c r="F155" s="4"/>
      <c r="G155" s="4"/>
    </row>
  </sheetData>
  <sheetProtection/>
  <mergeCells count="10">
    <mergeCell ref="A3:G3"/>
    <mergeCell ref="A107:G107"/>
    <mergeCell ref="A141:G141"/>
    <mergeCell ref="A143:G143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pane ySplit="3" topLeftCell="A136" activePane="bottomLeft" state="frozen"/>
      <selection pane="topLeft" activeCell="A1" sqref="A1"/>
      <selection pane="bottomLeft" activeCell="A155" sqref="A155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146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184">
        <v>257427</v>
      </c>
      <c r="C4" s="184">
        <v>1631240</v>
      </c>
      <c r="D4" s="184">
        <v>82518624</v>
      </c>
      <c r="E4" s="184">
        <v>24080640</v>
      </c>
      <c r="F4" s="184">
        <v>320665</v>
      </c>
      <c r="G4" s="184">
        <v>9823075</v>
      </c>
    </row>
    <row r="5" spans="1:7" ht="15">
      <c r="A5" s="7" t="s">
        <v>7</v>
      </c>
      <c r="B5" s="186">
        <v>9095</v>
      </c>
      <c r="C5" s="186">
        <v>661640</v>
      </c>
      <c r="D5" s="186">
        <v>33222844</v>
      </c>
      <c r="E5" s="186">
        <v>9615029</v>
      </c>
      <c r="F5" s="185">
        <v>0</v>
      </c>
      <c r="G5" s="186">
        <v>2535580</v>
      </c>
    </row>
    <row r="6" spans="1:7" ht="15">
      <c r="A6" s="7" t="s">
        <v>8</v>
      </c>
      <c r="B6" s="187">
        <v>20</v>
      </c>
      <c r="C6" s="187">
        <v>420</v>
      </c>
      <c r="D6" s="188">
        <v>36098</v>
      </c>
      <c r="E6" s="188">
        <v>10485</v>
      </c>
      <c r="F6" s="188">
        <v>1179</v>
      </c>
      <c r="G6" s="188">
        <v>12848</v>
      </c>
    </row>
    <row r="7" spans="1:7" ht="15">
      <c r="A7" s="7" t="s">
        <v>9</v>
      </c>
      <c r="B7" s="189">
        <v>5973</v>
      </c>
      <c r="C7" s="189">
        <v>19538</v>
      </c>
      <c r="D7" s="189">
        <v>6885182</v>
      </c>
      <c r="E7" s="189">
        <v>2021312</v>
      </c>
      <c r="F7" s="189">
        <v>5954</v>
      </c>
      <c r="G7" s="189">
        <v>97247</v>
      </c>
    </row>
    <row r="8" spans="1:7" ht="15">
      <c r="A8" s="7" t="s">
        <v>3</v>
      </c>
      <c r="B8" s="190">
        <v>0</v>
      </c>
      <c r="C8" s="190">
        <v>0</v>
      </c>
      <c r="D8" s="190">
        <v>0</v>
      </c>
      <c r="E8" s="190">
        <v>0</v>
      </c>
      <c r="F8" s="190">
        <v>0</v>
      </c>
      <c r="G8" s="190">
        <v>37</v>
      </c>
    </row>
    <row r="9" spans="1:7" ht="15">
      <c r="A9" s="7" t="s">
        <v>5</v>
      </c>
      <c r="B9" s="190">
        <v>3</v>
      </c>
      <c r="C9" s="190">
        <v>80</v>
      </c>
      <c r="D9" s="191">
        <v>1055</v>
      </c>
      <c r="E9" s="190">
        <v>310</v>
      </c>
      <c r="F9" s="190">
        <v>140</v>
      </c>
      <c r="G9" s="191">
        <v>1161</v>
      </c>
    </row>
    <row r="10" spans="1:7" ht="15">
      <c r="A10" s="7" t="s">
        <v>7</v>
      </c>
      <c r="B10" s="192">
        <v>185</v>
      </c>
      <c r="C10" s="193">
        <v>6828</v>
      </c>
      <c r="D10" s="193">
        <v>2453582</v>
      </c>
      <c r="E10" s="193">
        <v>711162</v>
      </c>
      <c r="F10" s="192">
        <v>0</v>
      </c>
      <c r="G10" s="193">
        <v>14952</v>
      </c>
    </row>
    <row r="11" spans="1:7" ht="15">
      <c r="A11" s="7" t="s">
        <v>10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ht="15">
      <c r="A12" s="7" t="s">
        <v>11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ht="15">
      <c r="A13" s="7" t="s">
        <v>12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ht="15">
      <c r="A14" s="7" t="s">
        <v>13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</row>
    <row r="15" spans="1:7" ht="15">
      <c r="A15" s="7" t="s">
        <v>14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8" ht="12.75">
      <c r="A16" s="3" t="s">
        <v>15</v>
      </c>
      <c r="B16" s="3">
        <f aca="true" t="shared" si="0" ref="B16:G16">SUM(B4:B15)</f>
        <v>272703</v>
      </c>
      <c r="C16" s="3">
        <f t="shared" si="0"/>
        <v>2319746</v>
      </c>
      <c r="D16" s="3">
        <f t="shared" si="0"/>
        <v>125117385</v>
      </c>
      <c r="E16" s="3">
        <f t="shared" si="0"/>
        <v>36438938</v>
      </c>
      <c r="F16" s="3">
        <f t="shared" si="0"/>
        <v>327938</v>
      </c>
      <c r="G16" s="3">
        <f t="shared" si="0"/>
        <v>12484900</v>
      </c>
      <c r="H16" s="175"/>
    </row>
    <row r="17" spans="1:8" ht="15">
      <c r="A17" s="7" t="s">
        <v>16</v>
      </c>
      <c r="B17" s="194">
        <v>923960</v>
      </c>
      <c r="C17" s="194">
        <v>27704112</v>
      </c>
      <c r="D17" s="194">
        <v>2228110761</v>
      </c>
      <c r="E17" s="194">
        <v>654208086</v>
      </c>
      <c r="F17" s="194">
        <v>19434619</v>
      </c>
      <c r="G17" s="194">
        <v>144487008</v>
      </c>
      <c r="H17" s="175"/>
    </row>
    <row r="18" spans="1:8" ht="15">
      <c r="A18" s="7" t="s">
        <v>130</v>
      </c>
      <c r="B18" s="179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75"/>
    </row>
    <row r="19" spans="1:8" ht="15">
      <c r="A19" s="7" t="s">
        <v>129</v>
      </c>
      <c r="B19" s="179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5"/>
    </row>
    <row r="20" spans="1:8" ht="15">
      <c r="A20" s="7" t="s">
        <v>17</v>
      </c>
      <c r="B20" s="195">
        <v>0</v>
      </c>
      <c r="C20" s="195">
        <v>0</v>
      </c>
      <c r="D20" s="195">
        <v>0</v>
      </c>
      <c r="E20" s="195">
        <v>0</v>
      </c>
      <c r="F20" s="196">
        <v>317000</v>
      </c>
      <c r="G20" s="196">
        <v>292000</v>
      </c>
      <c r="H20" s="175"/>
    </row>
    <row r="21" spans="1:8" ht="15">
      <c r="A21" s="7" t="s">
        <v>4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6">
        <v>4500</v>
      </c>
      <c r="H21" s="175"/>
    </row>
    <row r="22" spans="1:8" ht="15">
      <c r="A22" s="7" t="s">
        <v>18</v>
      </c>
      <c r="B22" s="197">
        <v>0</v>
      </c>
      <c r="C22" s="197">
        <v>0</v>
      </c>
      <c r="D22" s="197">
        <v>0</v>
      </c>
      <c r="E22" s="197">
        <v>0</v>
      </c>
      <c r="F22" s="198">
        <v>545000</v>
      </c>
      <c r="G22" s="198">
        <v>355000</v>
      </c>
      <c r="H22" s="175"/>
    </row>
    <row r="23" spans="1:8" ht="15">
      <c r="A23" s="7" t="s">
        <v>6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v>0</v>
      </c>
      <c r="H23" s="175"/>
    </row>
    <row r="24" spans="1:8" ht="15">
      <c r="A24" s="7" t="s">
        <v>19</v>
      </c>
      <c r="B24" s="199">
        <v>2</v>
      </c>
      <c r="C24" s="200">
        <v>5000</v>
      </c>
      <c r="D24" s="199">
        <v>438</v>
      </c>
      <c r="E24" s="199">
        <v>124</v>
      </c>
      <c r="F24" s="200">
        <v>28005</v>
      </c>
      <c r="G24" s="200">
        <v>29005</v>
      </c>
      <c r="H24" s="175"/>
    </row>
    <row r="25" spans="1:7" ht="15">
      <c r="A25" s="7" t="s">
        <v>4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200">
        <v>208000</v>
      </c>
    </row>
    <row r="26" spans="1:7" ht="15">
      <c r="A26" s="7" t="s">
        <v>20</v>
      </c>
      <c r="B26" s="199">
        <v>6</v>
      </c>
      <c r="C26" s="200">
        <v>19500</v>
      </c>
      <c r="D26" s="200">
        <v>2776</v>
      </c>
      <c r="E26" s="199">
        <v>825</v>
      </c>
      <c r="F26" s="200">
        <v>36510</v>
      </c>
      <c r="G26" s="200">
        <v>39010</v>
      </c>
    </row>
    <row r="27" spans="1:7" ht="15">
      <c r="A27" s="7" t="s">
        <v>6</v>
      </c>
      <c r="B27" s="179">
        <v>0</v>
      </c>
      <c r="C27" s="179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ht="15">
      <c r="A28" s="7" t="s">
        <v>131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ht="15">
      <c r="A29" s="7" t="s">
        <v>4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ht="15">
      <c r="A30" s="7" t="s">
        <v>132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v>0</v>
      </c>
    </row>
    <row r="31" spans="1:7" ht="15">
      <c r="A31" s="7" t="s">
        <v>6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ht="15">
      <c r="A32" s="7" t="s">
        <v>21</v>
      </c>
      <c r="B32" s="201">
        <v>233</v>
      </c>
      <c r="C32" s="202">
        <v>1510287</v>
      </c>
      <c r="D32" s="202">
        <v>121557</v>
      </c>
      <c r="E32" s="202">
        <v>35752</v>
      </c>
      <c r="F32" s="202">
        <v>3202824</v>
      </c>
      <c r="G32" s="202">
        <v>7184532</v>
      </c>
    </row>
    <row r="33" spans="1:7" ht="15">
      <c r="A33" s="7" t="s">
        <v>4</v>
      </c>
      <c r="B33" s="201">
        <v>3</v>
      </c>
      <c r="C33" s="201">
        <v>189</v>
      </c>
      <c r="D33" s="202">
        <v>39425</v>
      </c>
      <c r="E33" s="202">
        <v>10913</v>
      </c>
      <c r="F33" s="201">
        <v>0</v>
      </c>
      <c r="G33" s="202">
        <v>554534</v>
      </c>
    </row>
    <row r="34" spans="1:7" ht="15">
      <c r="A34" s="7" t="s">
        <v>22</v>
      </c>
      <c r="B34" s="201">
        <v>270</v>
      </c>
      <c r="C34" s="202">
        <v>2602843</v>
      </c>
      <c r="D34" s="202">
        <v>108085</v>
      </c>
      <c r="E34" s="202">
        <v>31625</v>
      </c>
      <c r="F34" s="202">
        <v>6482793</v>
      </c>
      <c r="G34" s="202">
        <v>19010700</v>
      </c>
    </row>
    <row r="35" spans="1:7" ht="15">
      <c r="A35" s="7" t="s">
        <v>6</v>
      </c>
      <c r="B35" s="201">
        <v>0</v>
      </c>
      <c r="C35" s="201">
        <v>0</v>
      </c>
      <c r="D35" s="201">
        <v>0</v>
      </c>
      <c r="E35" s="201">
        <v>0</v>
      </c>
      <c r="F35" s="201">
        <v>0</v>
      </c>
      <c r="G35" s="202">
        <v>1200332</v>
      </c>
    </row>
    <row r="36" spans="1:7" ht="15">
      <c r="A36" s="7" t="s">
        <v>120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</row>
    <row r="37" spans="1:7" ht="15">
      <c r="A37" s="7" t="s">
        <v>121</v>
      </c>
      <c r="B37" s="179">
        <v>0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</row>
    <row r="38" spans="1:7" ht="15">
      <c r="A38" s="7" t="s">
        <v>119</v>
      </c>
      <c r="B38" s="203">
        <v>7</v>
      </c>
      <c r="C38" s="204">
        <v>51280</v>
      </c>
      <c r="D38" s="204">
        <v>4873797</v>
      </c>
      <c r="E38" s="204">
        <v>1416897</v>
      </c>
      <c r="F38" s="204">
        <v>1259800</v>
      </c>
      <c r="G38" s="204">
        <v>341265</v>
      </c>
    </row>
    <row r="39" spans="1:7" ht="15">
      <c r="A39" s="7" t="s">
        <v>23</v>
      </c>
      <c r="B39" s="209">
        <v>141</v>
      </c>
      <c r="C39" s="210">
        <v>264106</v>
      </c>
      <c r="D39" s="210">
        <v>43383977</v>
      </c>
      <c r="E39" s="210">
        <v>12989012</v>
      </c>
      <c r="F39" s="210">
        <v>3837166</v>
      </c>
      <c r="G39" s="210">
        <v>1635756</v>
      </c>
    </row>
    <row r="40" spans="1:7" ht="15">
      <c r="A40" s="7" t="s">
        <v>24</v>
      </c>
      <c r="B40" s="206">
        <v>10976</v>
      </c>
      <c r="C40" s="206">
        <v>6098616</v>
      </c>
      <c r="D40" s="206">
        <v>1025260113</v>
      </c>
      <c r="E40" s="206">
        <v>301294794</v>
      </c>
      <c r="F40" s="205">
        <v>0</v>
      </c>
      <c r="G40" s="206">
        <v>31317100</v>
      </c>
    </row>
    <row r="41" spans="1:7" ht="15">
      <c r="A41" s="7" t="s">
        <v>25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</row>
    <row r="42" spans="1:7" ht="15">
      <c r="A42" s="7" t="s">
        <v>26</v>
      </c>
      <c r="B42" s="179">
        <v>0</v>
      </c>
      <c r="C42" s="179">
        <v>0</v>
      </c>
      <c r="D42" s="179">
        <v>0</v>
      </c>
      <c r="E42" s="179">
        <v>0</v>
      </c>
      <c r="F42" s="179">
        <v>0</v>
      </c>
      <c r="G42" s="179">
        <v>0</v>
      </c>
    </row>
    <row r="43" spans="1:8" ht="15">
      <c r="A43" s="7" t="s">
        <v>27</v>
      </c>
      <c r="B43" s="211">
        <v>30</v>
      </c>
      <c r="C43" s="212">
        <v>97997</v>
      </c>
      <c r="D43" s="212">
        <v>16647101</v>
      </c>
      <c r="E43" s="212">
        <v>4825506</v>
      </c>
      <c r="F43" s="212">
        <v>1523057</v>
      </c>
      <c r="G43" s="212">
        <v>158519</v>
      </c>
      <c r="H43" s="175"/>
    </row>
    <row r="44" spans="1:8" ht="15">
      <c r="A44" s="7" t="s">
        <v>28</v>
      </c>
      <c r="B44" s="179">
        <v>0</v>
      </c>
      <c r="C44" s="179">
        <v>0</v>
      </c>
      <c r="D44" s="179">
        <v>0</v>
      </c>
      <c r="E44" s="179">
        <v>0</v>
      </c>
      <c r="F44" s="179">
        <v>0</v>
      </c>
      <c r="G44" s="179">
        <v>0</v>
      </c>
      <c r="H44" s="175"/>
    </row>
    <row r="45" spans="1:7" ht="15">
      <c r="A45" s="7" t="s">
        <v>29</v>
      </c>
      <c r="B45" s="207">
        <v>173</v>
      </c>
      <c r="C45" s="208">
        <v>58595</v>
      </c>
      <c r="D45" s="208">
        <v>6383483</v>
      </c>
      <c r="E45" s="208">
        <v>1886575</v>
      </c>
      <c r="F45" s="208">
        <v>47240</v>
      </c>
      <c r="G45" s="208">
        <v>73695</v>
      </c>
    </row>
    <row r="46" spans="1:9" ht="15">
      <c r="A46" s="3" t="s">
        <v>30</v>
      </c>
      <c r="B46" s="3">
        <f aca="true" t="shared" si="1" ref="B46:G46">SUM(B17:B45)</f>
        <v>935801</v>
      </c>
      <c r="C46" s="3">
        <f t="shared" si="1"/>
        <v>38412525</v>
      </c>
      <c r="D46" s="3">
        <f t="shared" si="1"/>
        <v>3324931513</v>
      </c>
      <c r="E46" s="3">
        <f t="shared" si="1"/>
        <v>976700109</v>
      </c>
      <c r="F46" s="3">
        <f t="shared" si="1"/>
        <v>36714014</v>
      </c>
      <c r="G46" s="3">
        <f t="shared" si="1"/>
        <v>206890956</v>
      </c>
      <c r="H46" s="168"/>
      <c r="I46" s="8"/>
    </row>
    <row r="47" spans="1:8" ht="15">
      <c r="A47" s="7" t="s">
        <v>31</v>
      </c>
      <c r="B47" s="213">
        <v>640920</v>
      </c>
      <c r="C47" s="213">
        <v>6393895</v>
      </c>
      <c r="D47" s="213">
        <v>1094652302</v>
      </c>
      <c r="E47" s="213">
        <v>321240709</v>
      </c>
      <c r="F47" s="213">
        <v>1083069</v>
      </c>
      <c r="G47" s="213">
        <v>35650468</v>
      </c>
      <c r="H47" s="175"/>
    </row>
    <row r="48" spans="1:8" ht="15">
      <c r="A48" s="7" t="s">
        <v>32</v>
      </c>
      <c r="B48" s="215">
        <v>1147</v>
      </c>
      <c r="C48" s="215">
        <v>484790</v>
      </c>
      <c r="D48" s="215">
        <v>1897370</v>
      </c>
      <c r="E48" s="215">
        <v>564724</v>
      </c>
      <c r="F48" s="215">
        <v>725490</v>
      </c>
      <c r="G48" s="215">
        <v>2315435</v>
      </c>
      <c r="H48" s="175"/>
    </row>
    <row r="49" spans="1:8" ht="15">
      <c r="A49" s="7" t="s">
        <v>33</v>
      </c>
      <c r="B49" s="214">
        <v>70</v>
      </c>
      <c r="C49" s="215">
        <v>8289</v>
      </c>
      <c r="D49" s="215">
        <v>1438791</v>
      </c>
      <c r="E49" s="215">
        <v>398270</v>
      </c>
      <c r="F49" s="214">
        <v>0</v>
      </c>
      <c r="G49" s="215">
        <v>255426</v>
      </c>
      <c r="H49" s="175"/>
    </row>
    <row r="50" spans="1:8" ht="15">
      <c r="A50" s="7" t="s">
        <v>34</v>
      </c>
      <c r="B50" s="214">
        <v>977</v>
      </c>
      <c r="C50" s="215">
        <v>311800</v>
      </c>
      <c r="D50" s="215">
        <v>2428725</v>
      </c>
      <c r="E50" s="215">
        <v>732935</v>
      </c>
      <c r="F50" s="215">
        <v>349502</v>
      </c>
      <c r="G50" s="215">
        <v>1646910</v>
      </c>
      <c r="H50" s="175"/>
    </row>
    <row r="51" spans="1:8" ht="15">
      <c r="A51" s="7" t="s">
        <v>35</v>
      </c>
      <c r="B51" s="214">
        <v>131</v>
      </c>
      <c r="C51" s="215">
        <v>33300</v>
      </c>
      <c r="D51" s="215">
        <v>6357758</v>
      </c>
      <c r="E51" s="215">
        <v>1759884</v>
      </c>
      <c r="F51" s="214">
        <v>0</v>
      </c>
      <c r="G51" s="215">
        <v>208887</v>
      </c>
      <c r="H51" s="175"/>
    </row>
    <row r="52" spans="1:8" ht="15">
      <c r="A52" s="7" t="s">
        <v>123</v>
      </c>
      <c r="B52" s="216">
        <v>0</v>
      </c>
      <c r="C52" s="216">
        <v>170</v>
      </c>
      <c r="D52" s="217">
        <v>28952</v>
      </c>
      <c r="E52" s="217">
        <v>8546</v>
      </c>
      <c r="F52" s="216">
        <v>0</v>
      </c>
      <c r="G52" s="217">
        <v>3535</v>
      </c>
      <c r="H52" s="175"/>
    </row>
    <row r="53" spans="1:8" ht="15">
      <c r="A53" s="7" t="s">
        <v>36</v>
      </c>
      <c r="B53" s="216">
        <v>4</v>
      </c>
      <c r="C53" s="216">
        <v>400</v>
      </c>
      <c r="D53" s="216">
        <v>875</v>
      </c>
      <c r="E53" s="216">
        <v>258</v>
      </c>
      <c r="F53" s="216">
        <v>0</v>
      </c>
      <c r="G53" s="217">
        <v>10300</v>
      </c>
      <c r="H53" s="175"/>
    </row>
    <row r="54" spans="1:8" ht="15">
      <c r="A54" s="7" t="s">
        <v>37</v>
      </c>
      <c r="B54" s="216">
        <v>1</v>
      </c>
      <c r="C54" s="216">
        <v>100</v>
      </c>
      <c r="D54" s="216">
        <v>93</v>
      </c>
      <c r="E54" s="216">
        <v>27</v>
      </c>
      <c r="F54" s="216">
        <v>0</v>
      </c>
      <c r="G54" s="217">
        <v>3700</v>
      </c>
      <c r="H54" s="175"/>
    </row>
    <row r="55" spans="1:8" ht="15">
      <c r="A55" s="7" t="s">
        <v>38</v>
      </c>
      <c r="B55" s="219">
        <v>2812</v>
      </c>
      <c r="C55" s="219">
        <v>392495</v>
      </c>
      <c r="D55" s="219">
        <v>66878862</v>
      </c>
      <c r="E55" s="219">
        <v>19721887</v>
      </c>
      <c r="F55" s="218">
        <v>0</v>
      </c>
      <c r="G55" s="219">
        <v>2438980</v>
      </c>
      <c r="H55" s="175"/>
    </row>
    <row r="56" spans="1:8" ht="15">
      <c r="A56" s="7" t="s">
        <v>39</v>
      </c>
      <c r="B56" s="220">
        <v>358</v>
      </c>
      <c r="C56" s="221">
        <v>25005</v>
      </c>
      <c r="D56" s="221">
        <v>4753709</v>
      </c>
      <c r="E56" s="221">
        <v>1407152</v>
      </c>
      <c r="F56" s="221">
        <v>11908</v>
      </c>
      <c r="G56" s="221">
        <v>231645</v>
      </c>
      <c r="H56" s="175"/>
    </row>
    <row r="57" spans="1:8" ht="15">
      <c r="A57" s="7" t="s">
        <v>40</v>
      </c>
      <c r="B57" s="222">
        <v>65</v>
      </c>
      <c r="C57" s="223">
        <v>2032</v>
      </c>
      <c r="D57" s="223">
        <v>335033</v>
      </c>
      <c r="E57" s="223">
        <v>97966</v>
      </c>
      <c r="F57" s="223">
        <v>1039</v>
      </c>
      <c r="G57" s="223">
        <v>15736</v>
      </c>
      <c r="H57" s="175"/>
    </row>
    <row r="58" spans="1:8" ht="15">
      <c r="A58" s="7" t="s">
        <v>41</v>
      </c>
      <c r="B58" s="224">
        <v>120</v>
      </c>
      <c r="C58" s="224">
        <v>0</v>
      </c>
      <c r="D58" s="225">
        <v>642064</v>
      </c>
      <c r="E58" s="225">
        <v>188000</v>
      </c>
      <c r="F58" s="224">
        <v>0</v>
      </c>
      <c r="G58" s="224">
        <v>0</v>
      </c>
      <c r="H58" s="175"/>
    </row>
    <row r="59" spans="1:8" ht="15">
      <c r="A59" s="7" t="s">
        <v>7</v>
      </c>
      <c r="B59" s="227">
        <v>4487</v>
      </c>
      <c r="C59" s="227">
        <v>1375930</v>
      </c>
      <c r="D59" s="227">
        <v>228894818</v>
      </c>
      <c r="E59" s="227">
        <v>69256841</v>
      </c>
      <c r="F59" s="226">
        <v>0</v>
      </c>
      <c r="G59" s="227">
        <v>9162880</v>
      </c>
      <c r="H59" s="175"/>
    </row>
    <row r="60" spans="1:8" ht="15">
      <c r="A60" s="7" t="s">
        <v>42</v>
      </c>
      <c r="B60" s="228">
        <v>79</v>
      </c>
      <c r="C60" s="229">
        <v>3224</v>
      </c>
      <c r="D60" s="229">
        <v>546484</v>
      </c>
      <c r="E60" s="229">
        <v>161083</v>
      </c>
      <c r="F60" s="229">
        <v>1318</v>
      </c>
      <c r="G60" s="229">
        <v>16790</v>
      </c>
      <c r="H60" s="175"/>
    </row>
    <row r="61" spans="1:7" ht="15">
      <c r="A61" s="7" t="s">
        <v>43</v>
      </c>
      <c r="B61" s="230">
        <v>140</v>
      </c>
      <c r="C61" s="231">
        <v>3590</v>
      </c>
      <c r="D61" s="231">
        <v>548694</v>
      </c>
      <c r="E61" s="231">
        <v>160680</v>
      </c>
      <c r="F61" s="231">
        <v>2799</v>
      </c>
      <c r="G61" s="231">
        <v>21245</v>
      </c>
    </row>
    <row r="62" spans="1:7" ht="15">
      <c r="A62" s="7" t="s">
        <v>44</v>
      </c>
      <c r="B62" s="230">
        <v>55</v>
      </c>
      <c r="C62" s="230">
        <v>693</v>
      </c>
      <c r="D62" s="231">
        <v>111324</v>
      </c>
      <c r="E62" s="231">
        <v>32500</v>
      </c>
      <c r="F62" s="230">
        <v>895</v>
      </c>
      <c r="G62" s="231">
        <v>8630</v>
      </c>
    </row>
    <row r="63" spans="1:8" ht="15">
      <c r="A63" s="7" t="s">
        <v>45</v>
      </c>
      <c r="B63" s="232">
        <v>81</v>
      </c>
      <c r="C63" s="233">
        <v>3075</v>
      </c>
      <c r="D63" s="233">
        <v>418821</v>
      </c>
      <c r="E63" s="233">
        <v>123469</v>
      </c>
      <c r="F63" s="232">
        <v>559</v>
      </c>
      <c r="G63" s="233">
        <v>20810</v>
      </c>
      <c r="H63" s="175"/>
    </row>
    <row r="64" spans="1:8" ht="15">
      <c r="A64" s="7" t="s">
        <v>46</v>
      </c>
      <c r="B64" s="234">
        <v>22</v>
      </c>
      <c r="C64" s="234">
        <v>480</v>
      </c>
      <c r="D64" s="235">
        <v>41630</v>
      </c>
      <c r="E64" s="235">
        <v>12423</v>
      </c>
      <c r="F64" s="234">
        <v>230</v>
      </c>
      <c r="G64" s="235">
        <v>6688</v>
      </c>
      <c r="H64" s="175"/>
    </row>
    <row r="65" spans="1:7" ht="15">
      <c r="A65" s="7" t="s">
        <v>47</v>
      </c>
      <c r="B65" s="236">
        <v>28</v>
      </c>
      <c r="C65" s="236">
        <v>904</v>
      </c>
      <c r="D65" s="237">
        <v>114461</v>
      </c>
      <c r="E65" s="237">
        <v>33337</v>
      </c>
      <c r="F65" s="236">
        <v>790</v>
      </c>
      <c r="G65" s="237">
        <v>10010</v>
      </c>
    </row>
    <row r="66" spans="1:7" ht="15">
      <c r="A66" s="7" t="s">
        <v>48</v>
      </c>
      <c r="B66" s="238">
        <v>32</v>
      </c>
      <c r="C66" s="239">
        <v>1258</v>
      </c>
      <c r="D66" s="239">
        <v>212104</v>
      </c>
      <c r="E66" s="239">
        <v>64725</v>
      </c>
      <c r="F66" s="239">
        <v>1057</v>
      </c>
      <c r="G66" s="239">
        <v>5389</v>
      </c>
    </row>
    <row r="67" spans="1:8" ht="15">
      <c r="A67" s="7" t="s">
        <v>49</v>
      </c>
      <c r="B67" s="240">
        <v>23</v>
      </c>
      <c r="C67" s="240">
        <v>340</v>
      </c>
      <c r="D67" s="241">
        <v>60832</v>
      </c>
      <c r="E67" s="241">
        <v>18095</v>
      </c>
      <c r="F67" s="240">
        <v>85</v>
      </c>
      <c r="G67" s="241">
        <v>2427</v>
      </c>
      <c r="H67" s="175"/>
    </row>
    <row r="68" spans="1:8" ht="15">
      <c r="A68" s="7" t="s">
        <v>50</v>
      </c>
      <c r="B68" s="242">
        <v>27</v>
      </c>
      <c r="C68" s="242">
        <v>783</v>
      </c>
      <c r="D68" s="243">
        <v>60726</v>
      </c>
      <c r="E68" s="243">
        <v>18272</v>
      </c>
      <c r="F68" s="242">
        <v>208</v>
      </c>
      <c r="G68" s="243">
        <v>3767</v>
      </c>
      <c r="H68" s="175"/>
    </row>
    <row r="69" spans="1:8" ht="15">
      <c r="A69" s="7" t="s">
        <v>51</v>
      </c>
      <c r="B69" s="179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75"/>
    </row>
    <row r="70" spans="1:8" ht="12.75">
      <c r="A70" s="3" t="s">
        <v>52</v>
      </c>
      <c r="B70" s="3">
        <f aca="true" t="shared" si="2" ref="B70:G70">SUM(B47:B69)</f>
        <v>651579</v>
      </c>
      <c r="C70" s="3">
        <f t="shared" si="2"/>
        <v>9042553</v>
      </c>
      <c r="D70" s="3">
        <f t="shared" si="2"/>
        <v>1410424428</v>
      </c>
      <c r="E70" s="3">
        <f t="shared" si="2"/>
        <v>416001783</v>
      </c>
      <c r="F70" s="3">
        <f t="shared" si="2"/>
        <v>2178949</v>
      </c>
      <c r="G70" s="3">
        <f t="shared" si="2"/>
        <v>52039658</v>
      </c>
      <c r="H70" s="175"/>
    </row>
    <row r="71" spans="1:8" ht="15">
      <c r="A71" s="7" t="s">
        <v>53</v>
      </c>
      <c r="B71" s="244">
        <v>46</v>
      </c>
      <c r="C71" s="244">
        <v>652</v>
      </c>
      <c r="D71" s="245">
        <v>297314</v>
      </c>
      <c r="E71" s="245">
        <v>85900</v>
      </c>
      <c r="F71" s="244">
        <v>399</v>
      </c>
      <c r="G71" s="245">
        <v>4029</v>
      </c>
      <c r="H71" s="175"/>
    </row>
    <row r="72" spans="1:8" ht="12.75">
      <c r="A72" s="176" t="s">
        <v>54</v>
      </c>
      <c r="B72" s="3">
        <f aca="true" t="shared" si="3" ref="B72:G72">SUM(B71)</f>
        <v>46</v>
      </c>
      <c r="C72" s="3">
        <f t="shared" si="3"/>
        <v>652</v>
      </c>
      <c r="D72" s="3">
        <f t="shared" si="3"/>
        <v>297314</v>
      </c>
      <c r="E72" s="3">
        <f t="shared" si="3"/>
        <v>85900</v>
      </c>
      <c r="F72" s="3">
        <f t="shared" si="3"/>
        <v>399</v>
      </c>
      <c r="G72" s="3">
        <f t="shared" si="3"/>
        <v>4029</v>
      </c>
      <c r="H72" s="175"/>
    </row>
    <row r="73" spans="1:8" ht="15">
      <c r="A73" s="7" t="s">
        <v>55</v>
      </c>
      <c r="B73" s="246">
        <v>5905</v>
      </c>
      <c r="C73" s="246">
        <v>28449</v>
      </c>
      <c r="D73" s="246">
        <v>1522658</v>
      </c>
      <c r="E73" s="246">
        <v>450540</v>
      </c>
      <c r="F73" s="246">
        <v>16510</v>
      </c>
      <c r="G73" s="246">
        <v>203857</v>
      </c>
      <c r="H73" s="175"/>
    </row>
    <row r="74" spans="1:8" ht="15">
      <c r="A74" s="7" t="s">
        <v>56</v>
      </c>
      <c r="B74" s="247">
        <v>74</v>
      </c>
      <c r="C74" s="248">
        <v>1673</v>
      </c>
      <c r="D74" s="247">
        <v>828</v>
      </c>
      <c r="E74" s="247">
        <v>240</v>
      </c>
      <c r="F74" s="248">
        <v>8967</v>
      </c>
      <c r="G74" s="248">
        <v>27795</v>
      </c>
      <c r="H74" s="175"/>
    </row>
    <row r="75" spans="1:8" ht="15">
      <c r="A75" s="7" t="s">
        <v>57</v>
      </c>
      <c r="B75" s="247">
        <v>0</v>
      </c>
      <c r="C75" s="247">
        <v>0</v>
      </c>
      <c r="D75" s="247">
        <v>0</v>
      </c>
      <c r="E75" s="247">
        <v>0</v>
      </c>
      <c r="F75" s="247">
        <v>0</v>
      </c>
      <c r="G75" s="248">
        <v>3332</v>
      </c>
      <c r="H75" s="175"/>
    </row>
    <row r="76" spans="1:8" ht="15">
      <c r="A76" s="7" t="s">
        <v>58</v>
      </c>
      <c r="B76" s="247">
        <v>74</v>
      </c>
      <c r="C76" s="248">
        <v>2281</v>
      </c>
      <c r="D76" s="248">
        <v>1238</v>
      </c>
      <c r="E76" s="247">
        <v>375</v>
      </c>
      <c r="F76" s="248">
        <v>7418</v>
      </c>
      <c r="G76" s="248">
        <v>24075</v>
      </c>
      <c r="H76" s="175"/>
    </row>
    <row r="77" spans="1:8" ht="15">
      <c r="A77" s="7" t="s">
        <v>122</v>
      </c>
      <c r="B77" s="249">
        <v>3</v>
      </c>
      <c r="C77" s="249">
        <v>330</v>
      </c>
      <c r="D77" s="250">
        <v>16998</v>
      </c>
      <c r="E77" s="250">
        <v>5306</v>
      </c>
      <c r="F77" s="249">
        <v>0</v>
      </c>
      <c r="G77" s="250">
        <v>2216</v>
      </c>
      <c r="H77" s="175"/>
    </row>
    <row r="78" spans="1:8" ht="15">
      <c r="A78" s="7" t="s">
        <v>127</v>
      </c>
      <c r="B78" s="251">
        <v>6331</v>
      </c>
      <c r="C78" s="251">
        <v>16864</v>
      </c>
      <c r="D78" s="251">
        <v>953769</v>
      </c>
      <c r="E78" s="251">
        <v>278587</v>
      </c>
      <c r="F78" s="251">
        <v>12258</v>
      </c>
      <c r="G78" s="251">
        <v>60714</v>
      </c>
      <c r="H78" s="175"/>
    </row>
    <row r="79" spans="1:8" ht="15">
      <c r="A79" s="7" t="s">
        <v>7</v>
      </c>
      <c r="B79" s="252">
        <v>56</v>
      </c>
      <c r="C79" s="252">
        <v>294</v>
      </c>
      <c r="D79" s="253">
        <v>16743</v>
      </c>
      <c r="E79" s="253">
        <v>4838</v>
      </c>
      <c r="F79" s="252">
        <v>0</v>
      </c>
      <c r="G79" s="253">
        <v>5924</v>
      </c>
      <c r="H79" s="175"/>
    </row>
    <row r="80" spans="1:8" ht="15">
      <c r="A80" s="7" t="s">
        <v>59</v>
      </c>
      <c r="B80" s="254">
        <v>2</v>
      </c>
      <c r="C80" s="254">
        <v>220</v>
      </c>
      <c r="D80" s="254">
        <v>201</v>
      </c>
      <c r="E80" s="254">
        <v>58</v>
      </c>
      <c r="F80" s="254">
        <v>240</v>
      </c>
      <c r="G80" s="254">
        <v>240</v>
      </c>
      <c r="H80" s="175"/>
    </row>
    <row r="81" spans="1:8" ht="15">
      <c r="A81" s="7" t="s">
        <v>57</v>
      </c>
      <c r="B81" s="179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5"/>
    </row>
    <row r="82" spans="1:8" ht="15">
      <c r="A82" s="7" t="s">
        <v>60</v>
      </c>
      <c r="B82" s="255">
        <v>4</v>
      </c>
      <c r="C82" s="255">
        <v>12</v>
      </c>
      <c r="D82" s="255">
        <v>2</v>
      </c>
      <c r="E82" s="255">
        <v>1</v>
      </c>
      <c r="F82" s="255">
        <v>356</v>
      </c>
      <c r="G82" s="255">
        <v>56</v>
      </c>
      <c r="H82" s="175"/>
    </row>
    <row r="83" spans="1:8" ht="15">
      <c r="A83" s="7" t="s">
        <v>122</v>
      </c>
      <c r="B83" s="256">
        <v>0</v>
      </c>
      <c r="C83" s="256">
        <v>0</v>
      </c>
      <c r="D83" s="256">
        <v>0</v>
      </c>
      <c r="E83" s="256">
        <v>0</v>
      </c>
      <c r="F83" s="256">
        <v>0</v>
      </c>
      <c r="G83" s="256">
        <v>1</v>
      </c>
      <c r="H83" s="175"/>
    </row>
    <row r="84" spans="1:8" ht="15">
      <c r="A84" s="7" t="s">
        <v>128</v>
      </c>
      <c r="B84" s="257">
        <v>14</v>
      </c>
      <c r="C84" s="257">
        <v>673</v>
      </c>
      <c r="D84" s="258">
        <v>38728</v>
      </c>
      <c r="E84" s="258">
        <v>11308</v>
      </c>
      <c r="F84" s="257">
        <v>692</v>
      </c>
      <c r="G84" s="258">
        <v>1445</v>
      </c>
      <c r="H84" s="175"/>
    </row>
    <row r="85" spans="1:8" ht="15">
      <c r="A85" s="7" t="s">
        <v>7</v>
      </c>
      <c r="B85" s="179">
        <v>0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5"/>
    </row>
    <row r="86" spans="1:8" ht="15">
      <c r="A86" s="7" t="s">
        <v>61</v>
      </c>
      <c r="B86" s="260">
        <v>19347</v>
      </c>
      <c r="C86" s="260">
        <v>97868</v>
      </c>
      <c r="D86" s="260">
        <v>1872618</v>
      </c>
      <c r="E86" s="260">
        <v>550422</v>
      </c>
      <c r="F86" s="260">
        <v>34053</v>
      </c>
      <c r="G86" s="260">
        <v>365755</v>
      </c>
      <c r="H86" s="175"/>
    </row>
    <row r="87" spans="1:8" ht="15">
      <c r="A87" s="7" t="s">
        <v>62</v>
      </c>
      <c r="B87" s="259">
        <v>121</v>
      </c>
      <c r="C87" s="260">
        <v>14396</v>
      </c>
      <c r="D87" s="260">
        <v>11007</v>
      </c>
      <c r="E87" s="260">
        <v>3211</v>
      </c>
      <c r="F87" s="260">
        <v>20234</v>
      </c>
      <c r="G87" s="260">
        <v>60300</v>
      </c>
      <c r="H87" s="175"/>
    </row>
    <row r="88" spans="1:8" ht="15">
      <c r="A88" s="7" t="s">
        <v>57</v>
      </c>
      <c r="B88" s="259">
        <v>1</v>
      </c>
      <c r="C88" s="259">
        <v>105</v>
      </c>
      <c r="D88" s="260">
        <v>1725</v>
      </c>
      <c r="E88" s="259">
        <v>482</v>
      </c>
      <c r="F88" s="259">
        <v>0</v>
      </c>
      <c r="G88" s="260">
        <v>12778</v>
      </c>
      <c r="H88" s="175"/>
    </row>
    <row r="89" spans="1:8" ht="15">
      <c r="A89" s="7" t="s">
        <v>63</v>
      </c>
      <c r="B89" s="259">
        <v>137</v>
      </c>
      <c r="C89" s="260">
        <v>15512</v>
      </c>
      <c r="D89" s="260">
        <v>8401</v>
      </c>
      <c r="E89" s="260">
        <v>2523</v>
      </c>
      <c r="F89" s="260">
        <v>34931</v>
      </c>
      <c r="G89" s="260">
        <v>50754</v>
      </c>
      <c r="H89" s="175"/>
    </row>
    <row r="90" spans="1:8" ht="15">
      <c r="A90" s="7" t="s">
        <v>133</v>
      </c>
      <c r="B90" s="179">
        <v>0</v>
      </c>
      <c r="C90" s="179">
        <v>0</v>
      </c>
      <c r="D90" s="179">
        <v>0</v>
      </c>
      <c r="E90" s="179">
        <v>0</v>
      </c>
      <c r="F90" s="179">
        <v>0</v>
      </c>
      <c r="G90" s="179">
        <v>0</v>
      </c>
      <c r="H90" s="175"/>
    </row>
    <row r="91" spans="1:8" ht="15">
      <c r="A91" s="7" t="s">
        <v>64</v>
      </c>
      <c r="B91" s="179">
        <v>0</v>
      </c>
      <c r="C91" s="179">
        <v>0</v>
      </c>
      <c r="D91" s="179">
        <v>0</v>
      </c>
      <c r="E91" s="179">
        <v>0</v>
      </c>
      <c r="F91" s="179">
        <v>0</v>
      </c>
      <c r="G91" s="179">
        <v>0</v>
      </c>
      <c r="H91" s="175"/>
    </row>
    <row r="92" spans="1:8" ht="15">
      <c r="A92" s="7" t="s">
        <v>63</v>
      </c>
      <c r="B92" s="262">
        <v>0</v>
      </c>
      <c r="C92" s="262">
        <v>0</v>
      </c>
      <c r="D92" s="262">
        <v>0</v>
      </c>
      <c r="E92" s="262">
        <v>0</v>
      </c>
      <c r="F92" s="262">
        <v>0</v>
      </c>
      <c r="G92" s="262">
        <v>354</v>
      </c>
      <c r="H92" s="175"/>
    </row>
    <row r="93" spans="1:8" ht="15">
      <c r="A93" s="7" t="s">
        <v>122</v>
      </c>
      <c r="B93" s="179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  <c r="H93" s="175"/>
    </row>
    <row r="94" spans="1:8" ht="15">
      <c r="A94" s="7" t="s">
        <v>65</v>
      </c>
      <c r="B94" s="261">
        <v>1049</v>
      </c>
      <c r="C94" s="261">
        <v>12013</v>
      </c>
      <c r="D94" s="261">
        <v>464548</v>
      </c>
      <c r="E94" s="261">
        <v>135762</v>
      </c>
      <c r="F94" s="261">
        <v>3398</v>
      </c>
      <c r="G94" s="261">
        <v>44493</v>
      </c>
      <c r="H94" s="175"/>
    </row>
    <row r="95" spans="1:8" ht="15">
      <c r="A95" s="7" t="s">
        <v>66</v>
      </c>
      <c r="B95" s="263">
        <v>130</v>
      </c>
      <c r="C95" s="264">
        <v>5102</v>
      </c>
      <c r="D95" s="264">
        <v>227676</v>
      </c>
      <c r="E95" s="264">
        <v>66343</v>
      </c>
      <c r="F95" s="264">
        <v>4941</v>
      </c>
      <c r="G95" s="264">
        <v>10683</v>
      </c>
      <c r="H95" s="175"/>
    </row>
    <row r="96" spans="1:8" ht="15">
      <c r="A96" s="7" t="s">
        <v>134</v>
      </c>
      <c r="B96" s="179">
        <v>0</v>
      </c>
      <c r="C96" s="179">
        <v>0</v>
      </c>
      <c r="D96" s="179">
        <v>0</v>
      </c>
      <c r="E96" s="179">
        <v>0</v>
      </c>
      <c r="F96" s="179">
        <v>0</v>
      </c>
      <c r="G96" s="179">
        <v>0</v>
      </c>
      <c r="H96" s="175"/>
    </row>
    <row r="97" spans="1:8" ht="15">
      <c r="A97" s="7" t="s">
        <v>59</v>
      </c>
      <c r="B97" s="179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5"/>
    </row>
    <row r="98" spans="1:8" ht="15">
      <c r="A98" s="7" t="s">
        <v>67</v>
      </c>
      <c r="B98" s="265">
        <v>7</v>
      </c>
      <c r="C98" s="265">
        <v>445</v>
      </c>
      <c r="D98" s="266">
        <v>19411</v>
      </c>
      <c r="E98" s="266">
        <v>6015</v>
      </c>
      <c r="F98" s="265">
        <v>468</v>
      </c>
      <c r="G98" s="266">
        <v>3946</v>
      </c>
      <c r="H98" s="175"/>
    </row>
    <row r="99" spans="1:8" ht="15">
      <c r="A99" s="7" t="s">
        <v>68</v>
      </c>
      <c r="B99" s="267">
        <v>339</v>
      </c>
      <c r="C99" s="267">
        <v>688</v>
      </c>
      <c r="D99" s="268">
        <v>23938</v>
      </c>
      <c r="E99" s="268">
        <v>7024</v>
      </c>
      <c r="F99" s="267">
        <v>0</v>
      </c>
      <c r="G99" s="268">
        <v>3811</v>
      </c>
      <c r="H99" s="175"/>
    </row>
    <row r="100" spans="1:8" ht="15">
      <c r="A100" s="7" t="s">
        <v>69</v>
      </c>
      <c r="B100" s="269">
        <v>0</v>
      </c>
      <c r="C100" s="269">
        <v>0</v>
      </c>
      <c r="D100" s="269">
        <v>0</v>
      </c>
      <c r="E100" s="269">
        <v>0</v>
      </c>
      <c r="F100" s="269">
        <v>46</v>
      </c>
      <c r="G100" s="269">
        <v>652</v>
      </c>
      <c r="H100" s="175"/>
    </row>
    <row r="101" spans="1:8" ht="15">
      <c r="A101" s="7" t="s">
        <v>57</v>
      </c>
      <c r="B101" s="269">
        <v>0</v>
      </c>
      <c r="C101" s="269">
        <v>0</v>
      </c>
      <c r="D101" s="269">
        <v>0</v>
      </c>
      <c r="E101" s="269">
        <v>0</v>
      </c>
      <c r="F101" s="269">
        <v>0</v>
      </c>
      <c r="G101" s="269">
        <v>404</v>
      </c>
      <c r="H101" s="175"/>
    </row>
    <row r="102" spans="1:8" ht="15">
      <c r="A102" s="7" t="s">
        <v>70</v>
      </c>
      <c r="B102" s="267">
        <v>0</v>
      </c>
      <c r="C102" s="267">
        <v>0</v>
      </c>
      <c r="D102" s="267">
        <v>0</v>
      </c>
      <c r="E102" s="267">
        <v>0</v>
      </c>
      <c r="F102" s="267">
        <v>46</v>
      </c>
      <c r="G102" s="267">
        <v>652</v>
      </c>
      <c r="H102" s="175"/>
    </row>
    <row r="103" spans="1:8" ht="15">
      <c r="A103" s="7" t="s">
        <v>122</v>
      </c>
      <c r="B103" s="267">
        <v>0</v>
      </c>
      <c r="C103" s="267">
        <v>0</v>
      </c>
      <c r="D103" s="267">
        <v>0</v>
      </c>
      <c r="E103" s="267">
        <v>0</v>
      </c>
      <c r="F103" s="267">
        <v>0</v>
      </c>
      <c r="G103" s="267">
        <v>202</v>
      </c>
      <c r="H103" s="175"/>
    </row>
    <row r="104" spans="1:8" ht="15">
      <c r="A104" s="7" t="s">
        <v>124</v>
      </c>
      <c r="B104" s="179">
        <v>0</v>
      </c>
      <c r="C104" s="179">
        <v>0</v>
      </c>
      <c r="D104" s="179">
        <v>0</v>
      </c>
      <c r="E104" s="179">
        <v>0</v>
      </c>
      <c r="F104" s="179">
        <v>0</v>
      </c>
      <c r="G104" s="179">
        <v>0</v>
      </c>
      <c r="H104" s="175"/>
    </row>
    <row r="105" spans="1:8" ht="12.75">
      <c r="A105" s="3" t="s">
        <v>71</v>
      </c>
      <c r="B105" s="3">
        <f aca="true" t="shared" si="4" ref="B105:G105">SUM(B73:B104)</f>
        <v>33594</v>
      </c>
      <c r="C105" s="3">
        <f t="shared" si="4"/>
        <v>196925</v>
      </c>
      <c r="D105" s="3">
        <f t="shared" si="4"/>
        <v>5180489</v>
      </c>
      <c r="E105" s="3">
        <f t="shared" si="4"/>
        <v>1523035</v>
      </c>
      <c r="F105" s="3">
        <f t="shared" si="4"/>
        <v>144558</v>
      </c>
      <c r="G105" s="3">
        <f t="shared" si="4"/>
        <v>884439</v>
      </c>
      <c r="H105" s="175"/>
    </row>
    <row r="106" spans="1:8" ht="13.5" thickBot="1">
      <c r="A106" s="3" t="s">
        <v>72</v>
      </c>
      <c r="B106" s="3">
        <f aca="true" t="shared" si="5" ref="B106:G106">SUM(B105,B72,B70,B46,B16)</f>
        <v>1893723</v>
      </c>
      <c r="C106" s="3">
        <f t="shared" si="5"/>
        <v>49972401</v>
      </c>
      <c r="D106" s="3">
        <f t="shared" si="5"/>
        <v>4865951129</v>
      </c>
      <c r="E106" s="3">
        <f t="shared" si="5"/>
        <v>1430749765</v>
      </c>
      <c r="F106" s="3">
        <f t="shared" si="5"/>
        <v>39365858</v>
      </c>
      <c r="G106" s="3">
        <f t="shared" si="5"/>
        <v>272303982</v>
      </c>
      <c r="H106" s="175"/>
    </row>
    <row r="107" spans="1:7" ht="13.5" thickBot="1">
      <c r="A107" s="671" t="s">
        <v>73</v>
      </c>
      <c r="B107" s="672">
        <v>0</v>
      </c>
      <c r="C107" s="672">
        <v>0</v>
      </c>
      <c r="D107" s="672">
        <v>0</v>
      </c>
      <c r="E107" s="672">
        <v>0</v>
      </c>
      <c r="F107" s="672">
        <v>0</v>
      </c>
      <c r="G107" s="673">
        <v>0</v>
      </c>
    </row>
    <row r="108" spans="1:8" ht="15">
      <c r="A108" s="7" t="s">
        <v>74</v>
      </c>
      <c r="B108" s="179">
        <v>0</v>
      </c>
      <c r="C108" s="179">
        <v>0</v>
      </c>
      <c r="D108" s="179">
        <v>0</v>
      </c>
      <c r="E108" s="179">
        <v>0</v>
      </c>
      <c r="F108" s="178">
        <v>0</v>
      </c>
      <c r="G108" s="179">
        <v>0</v>
      </c>
      <c r="H108" s="175"/>
    </row>
    <row r="109" spans="1:8" ht="15">
      <c r="A109" s="7" t="s">
        <v>75</v>
      </c>
      <c r="B109" s="288">
        <v>7</v>
      </c>
      <c r="C109" s="289">
        <v>7248</v>
      </c>
      <c r="D109" s="289">
        <v>362337</v>
      </c>
      <c r="E109" s="289">
        <v>110773</v>
      </c>
      <c r="F109" s="289">
        <v>448956</v>
      </c>
      <c r="G109" s="289">
        <v>43862</v>
      </c>
      <c r="H109" s="177"/>
    </row>
    <row r="110" spans="1:8" ht="15">
      <c r="A110" s="7" t="s">
        <v>76</v>
      </c>
      <c r="B110" s="288">
        <v>1</v>
      </c>
      <c r="C110" s="289">
        <v>2889</v>
      </c>
      <c r="D110" s="289">
        <v>144441</v>
      </c>
      <c r="E110" s="289">
        <v>45000</v>
      </c>
      <c r="F110" s="289">
        <v>281130</v>
      </c>
      <c r="G110" s="289">
        <v>143617</v>
      </c>
      <c r="H110" s="177"/>
    </row>
    <row r="111" spans="1:8" ht="15">
      <c r="A111" s="7" t="s">
        <v>77</v>
      </c>
      <c r="B111" s="179">
        <v>0</v>
      </c>
      <c r="C111" s="179">
        <v>0</v>
      </c>
      <c r="D111" s="179">
        <v>0</v>
      </c>
      <c r="E111" s="179">
        <v>0</v>
      </c>
      <c r="F111" s="291">
        <v>3200</v>
      </c>
      <c r="G111" s="291">
        <v>0</v>
      </c>
      <c r="H111" s="177"/>
    </row>
    <row r="112" spans="1:8" ht="15">
      <c r="A112" s="7" t="s">
        <v>78</v>
      </c>
      <c r="B112" s="270">
        <v>0</v>
      </c>
      <c r="C112" s="270">
        <v>0</v>
      </c>
      <c r="D112" s="270">
        <v>0</v>
      </c>
      <c r="E112" s="270">
        <v>0</v>
      </c>
      <c r="F112" s="289">
        <v>179716</v>
      </c>
      <c r="G112" s="289">
        <v>9216</v>
      </c>
      <c r="H112" s="177"/>
    </row>
    <row r="113" spans="1:8" ht="15">
      <c r="A113" s="7" t="s">
        <v>79</v>
      </c>
      <c r="B113" s="179">
        <v>0</v>
      </c>
      <c r="C113" s="179">
        <v>0</v>
      </c>
      <c r="D113" s="179">
        <v>0</v>
      </c>
      <c r="E113" s="179">
        <v>0</v>
      </c>
      <c r="F113" s="291">
        <v>0</v>
      </c>
      <c r="G113" s="291">
        <v>0</v>
      </c>
      <c r="H113" s="177"/>
    </row>
    <row r="114" spans="1:8" ht="15">
      <c r="A114" s="7" t="s">
        <v>80</v>
      </c>
      <c r="B114" s="272">
        <v>0</v>
      </c>
      <c r="C114" s="272">
        <v>0</v>
      </c>
      <c r="D114" s="272">
        <v>0</v>
      </c>
      <c r="E114" s="272">
        <v>0</v>
      </c>
      <c r="F114" s="289">
        <v>333136</v>
      </c>
      <c r="G114" s="289">
        <v>9600</v>
      </c>
      <c r="H114" s="175"/>
    </row>
    <row r="115" spans="1:8" ht="15">
      <c r="A115" s="7" t="s">
        <v>81</v>
      </c>
      <c r="B115" s="179">
        <v>0</v>
      </c>
      <c r="C115" s="179">
        <v>0</v>
      </c>
      <c r="D115" s="179">
        <v>0</v>
      </c>
      <c r="E115" s="179">
        <v>0</v>
      </c>
      <c r="F115" s="290">
        <v>0</v>
      </c>
      <c r="G115" s="291">
        <v>0</v>
      </c>
      <c r="H115" s="175"/>
    </row>
    <row r="116" spans="1:8" ht="15">
      <c r="A116" s="7" t="s">
        <v>82</v>
      </c>
      <c r="B116" s="271">
        <v>0</v>
      </c>
      <c r="C116" s="271">
        <v>0</v>
      </c>
      <c r="D116" s="271">
        <v>0</v>
      </c>
      <c r="E116" s="271">
        <v>0</v>
      </c>
      <c r="F116" s="289">
        <v>2148060</v>
      </c>
      <c r="G116" s="289">
        <v>92256</v>
      </c>
      <c r="H116" s="175"/>
    </row>
    <row r="117" spans="1:8" ht="15">
      <c r="A117" s="7" t="s">
        <v>83</v>
      </c>
      <c r="B117" s="179">
        <v>0</v>
      </c>
      <c r="C117" s="179">
        <v>0</v>
      </c>
      <c r="D117" s="179">
        <v>0</v>
      </c>
      <c r="E117" s="179">
        <v>0</v>
      </c>
      <c r="F117" s="291">
        <v>220320</v>
      </c>
      <c r="G117" s="291">
        <v>0</v>
      </c>
      <c r="H117" s="175"/>
    </row>
    <row r="118" spans="1:8" ht="15">
      <c r="A118" s="7" t="s">
        <v>84</v>
      </c>
      <c r="B118" s="179">
        <v>0</v>
      </c>
      <c r="C118" s="179">
        <v>0</v>
      </c>
      <c r="D118" s="179">
        <v>0</v>
      </c>
      <c r="E118" s="179">
        <v>0</v>
      </c>
      <c r="F118" s="290">
        <v>0</v>
      </c>
      <c r="G118" s="291">
        <v>0</v>
      </c>
      <c r="H118" s="175"/>
    </row>
    <row r="119" spans="1:8" ht="15">
      <c r="A119" s="7" t="s">
        <v>126</v>
      </c>
      <c r="B119" s="288">
        <v>109</v>
      </c>
      <c r="C119" s="289">
        <v>67234</v>
      </c>
      <c r="D119" s="289">
        <v>3361654</v>
      </c>
      <c r="E119" s="289">
        <v>999637</v>
      </c>
      <c r="F119" s="289">
        <v>1505203</v>
      </c>
      <c r="G119" s="289">
        <v>275107</v>
      </c>
      <c r="H119" s="175"/>
    </row>
    <row r="120" spans="1:8" ht="15">
      <c r="A120" s="7" t="s">
        <v>85</v>
      </c>
      <c r="B120" s="273">
        <v>0</v>
      </c>
      <c r="C120" s="273">
        <v>0</v>
      </c>
      <c r="D120" s="273">
        <v>0</v>
      </c>
      <c r="E120" s="273">
        <v>0</v>
      </c>
      <c r="F120" s="289">
        <v>7672</v>
      </c>
      <c r="G120" s="289">
        <v>2577</v>
      </c>
      <c r="H120" s="175"/>
    </row>
    <row r="121" spans="1:8" ht="15">
      <c r="A121" s="7" t="s">
        <v>86</v>
      </c>
      <c r="B121" s="179">
        <v>0</v>
      </c>
      <c r="C121" s="179">
        <v>0</v>
      </c>
      <c r="D121" s="179">
        <v>0</v>
      </c>
      <c r="E121" s="179">
        <v>0</v>
      </c>
      <c r="F121" s="290">
        <v>0</v>
      </c>
      <c r="G121" s="291">
        <v>0</v>
      </c>
      <c r="H121" s="175"/>
    </row>
    <row r="122" spans="1:8" ht="15">
      <c r="A122" s="7" t="s">
        <v>125</v>
      </c>
      <c r="B122" s="179">
        <v>0</v>
      </c>
      <c r="C122" s="179">
        <v>0</v>
      </c>
      <c r="D122" s="179">
        <v>0</v>
      </c>
      <c r="E122" s="179">
        <v>0</v>
      </c>
      <c r="F122" s="290">
        <v>0</v>
      </c>
      <c r="G122" s="291">
        <v>0</v>
      </c>
      <c r="H122" s="175"/>
    </row>
    <row r="123" spans="1:8" ht="15">
      <c r="A123" s="172" t="s">
        <v>142</v>
      </c>
      <c r="B123" s="288">
        <v>1</v>
      </c>
      <c r="C123" s="288">
        <v>72</v>
      </c>
      <c r="D123" s="289">
        <v>3577</v>
      </c>
      <c r="E123" s="289">
        <v>1103</v>
      </c>
      <c r="F123" s="289">
        <v>4167</v>
      </c>
      <c r="G123" s="289">
        <v>4589</v>
      </c>
      <c r="H123" s="175"/>
    </row>
    <row r="124" spans="1:8" ht="15">
      <c r="A124" s="172" t="s">
        <v>137</v>
      </c>
      <c r="B124" s="179">
        <v>0</v>
      </c>
      <c r="C124" s="179">
        <v>0</v>
      </c>
      <c r="D124" s="179">
        <v>0</v>
      </c>
      <c r="E124" s="179">
        <v>0</v>
      </c>
      <c r="F124" s="291">
        <v>1416</v>
      </c>
      <c r="G124" s="291">
        <v>0</v>
      </c>
      <c r="H124" s="175"/>
    </row>
    <row r="125" spans="1:8" ht="15">
      <c r="A125" s="172" t="s">
        <v>138</v>
      </c>
      <c r="B125" s="179">
        <v>0</v>
      </c>
      <c r="C125" s="179">
        <v>0</v>
      </c>
      <c r="D125" s="179">
        <v>0</v>
      </c>
      <c r="E125" s="179">
        <v>0</v>
      </c>
      <c r="F125" s="290">
        <v>977</v>
      </c>
      <c r="G125" s="291">
        <v>0</v>
      </c>
      <c r="H125" s="175"/>
    </row>
    <row r="126" spans="1:8" ht="12.75">
      <c r="A126" s="3" t="s">
        <v>87</v>
      </c>
      <c r="B126" s="3">
        <f aca="true" t="shared" si="6" ref="B126:G126">SUM(B108:B125)</f>
        <v>118</v>
      </c>
      <c r="C126" s="3">
        <f t="shared" si="6"/>
        <v>77443</v>
      </c>
      <c r="D126" s="3">
        <f t="shared" si="6"/>
        <v>3872009</v>
      </c>
      <c r="E126" s="3">
        <f t="shared" si="6"/>
        <v>1156513</v>
      </c>
      <c r="F126" s="3">
        <f t="shared" si="6"/>
        <v>5133953</v>
      </c>
      <c r="G126" s="3">
        <f t="shared" si="6"/>
        <v>580824</v>
      </c>
      <c r="H126" s="175"/>
    </row>
    <row r="127" spans="1:7" ht="15">
      <c r="A127" s="7" t="s">
        <v>88</v>
      </c>
      <c r="B127" s="290">
        <v>88</v>
      </c>
      <c r="C127" s="291">
        <v>100919</v>
      </c>
      <c r="D127" s="291">
        <v>16955654</v>
      </c>
      <c r="E127" s="291">
        <v>5104350</v>
      </c>
      <c r="F127" s="291">
        <v>302263</v>
      </c>
      <c r="G127" s="291">
        <v>346641</v>
      </c>
    </row>
    <row r="128" spans="1:7" ht="15">
      <c r="A128" s="7" t="s">
        <v>89</v>
      </c>
      <c r="B128" s="290">
        <v>22</v>
      </c>
      <c r="C128" s="290">
        <v>348</v>
      </c>
      <c r="D128" s="291">
        <v>61220</v>
      </c>
      <c r="E128" s="291">
        <v>17740</v>
      </c>
      <c r="F128" s="291">
        <v>40225</v>
      </c>
      <c r="G128" s="291">
        <v>2350</v>
      </c>
    </row>
    <row r="129" spans="1:7" ht="15">
      <c r="A129" s="7" t="s">
        <v>90</v>
      </c>
      <c r="B129" s="290">
        <v>950</v>
      </c>
      <c r="C129" s="291">
        <v>6227</v>
      </c>
      <c r="D129" s="291">
        <v>315079</v>
      </c>
      <c r="E129" s="291">
        <v>92863</v>
      </c>
      <c r="F129" s="291">
        <v>45615</v>
      </c>
      <c r="G129" s="291">
        <v>64169</v>
      </c>
    </row>
    <row r="130" spans="1:7" ht="15">
      <c r="A130" s="7" t="s">
        <v>91</v>
      </c>
      <c r="B130" s="290">
        <v>336</v>
      </c>
      <c r="C130" s="291">
        <v>2660</v>
      </c>
      <c r="D130" s="291">
        <v>132887</v>
      </c>
      <c r="E130" s="291">
        <v>39395</v>
      </c>
      <c r="F130" s="291">
        <v>21096</v>
      </c>
      <c r="G130" s="291">
        <v>25175</v>
      </c>
    </row>
    <row r="131" spans="1:7" ht="15">
      <c r="A131" s="7" t="s">
        <v>92</v>
      </c>
      <c r="B131" s="179">
        <v>0</v>
      </c>
      <c r="C131" s="179">
        <v>0</v>
      </c>
      <c r="D131" s="179">
        <v>0</v>
      </c>
      <c r="E131" s="179">
        <v>0</v>
      </c>
      <c r="F131" s="181">
        <v>0</v>
      </c>
      <c r="G131" s="179">
        <v>0</v>
      </c>
    </row>
    <row r="132" spans="1:7" ht="15">
      <c r="A132" s="7" t="s">
        <v>93</v>
      </c>
      <c r="B132" s="179">
        <v>0</v>
      </c>
      <c r="C132" s="179">
        <v>0</v>
      </c>
      <c r="D132" s="179">
        <v>0</v>
      </c>
      <c r="E132" s="179">
        <v>0</v>
      </c>
      <c r="F132" s="181">
        <v>0</v>
      </c>
      <c r="G132" s="179">
        <v>0</v>
      </c>
    </row>
    <row r="133" spans="1:7" ht="15">
      <c r="A133" s="7" t="s">
        <v>94</v>
      </c>
      <c r="B133" s="274">
        <v>0</v>
      </c>
      <c r="C133" s="274">
        <v>0</v>
      </c>
      <c r="D133" s="274">
        <v>0</v>
      </c>
      <c r="E133" s="274">
        <v>0</v>
      </c>
      <c r="F133" s="274">
        <v>0</v>
      </c>
      <c r="G133" s="275">
        <v>0</v>
      </c>
    </row>
    <row r="134" spans="1:7" ht="15">
      <c r="A134" s="7" t="s">
        <v>95</v>
      </c>
      <c r="B134" s="276">
        <v>0</v>
      </c>
      <c r="C134" s="276">
        <v>0</v>
      </c>
      <c r="D134" s="276">
        <v>0</v>
      </c>
      <c r="E134" s="276">
        <v>0</v>
      </c>
      <c r="F134" s="276">
        <v>0</v>
      </c>
      <c r="G134" s="277">
        <v>0</v>
      </c>
    </row>
    <row r="135" spans="1:7" ht="15">
      <c r="A135" s="7" t="s">
        <v>96</v>
      </c>
      <c r="B135" s="290">
        <v>46</v>
      </c>
      <c r="C135" s="291">
        <v>84448</v>
      </c>
      <c r="D135" s="291">
        <v>17727186</v>
      </c>
      <c r="E135" s="291">
        <v>5191003</v>
      </c>
      <c r="F135" s="291">
        <v>147137</v>
      </c>
      <c r="G135" s="291">
        <v>139718</v>
      </c>
    </row>
    <row r="136" spans="1:7" ht="15">
      <c r="A136" s="7" t="s">
        <v>97</v>
      </c>
      <c r="B136" s="290">
        <v>2</v>
      </c>
      <c r="C136" s="291">
        <v>1000</v>
      </c>
      <c r="D136" s="291">
        <v>208684</v>
      </c>
      <c r="E136" s="291">
        <v>58031</v>
      </c>
      <c r="F136" s="291">
        <v>73947</v>
      </c>
      <c r="G136" s="291">
        <v>1350</v>
      </c>
    </row>
    <row r="137" spans="1:7" ht="12.75">
      <c r="A137" s="3" t="s">
        <v>98</v>
      </c>
      <c r="B137" s="3">
        <f aca="true" t="shared" si="7" ref="B137:G137">SUM(B127:B136)</f>
        <v>1444</v>
      </c>
      <c r="C137" s="3">
        <f t="shared" si="7"/>
        <v>195602</v>
      </c>
      <c r="D137" s="3">
        <f t="shared" si="7"/>
        <v>35400710</v>
      </c>
      <c r="E137" s="3">
        <f t="shared" si="7"/>
        <v>10503382</v>
      </c>
      <c r="F137" s="3">
        <f t="shared" si="7"/>
        <v>630283</v>
      </c>
      <c r="G137" s="3">
        <f t="shared" si="7"/>
        <v>579403</v>
      </c>
    </row>
    <row r="138" spans="1:7" ht="15">
      <c r="A138" s="7" t="s">
        <v>99</v>
      </c>
      <c r="B138" s="288">
        <v>5</v>
      </c>
      <c r="C138" s="288">
        <v>8</v>
      </c>
      <c r="D138" s="289">
        <v>1363</v>
      </c>
      <c r="E138" s="288">
        <v>407</v>
      </c>
      <c r="F138" s="289">
        <v>8286</v>
      </c>
      <c r="G138" s="289">
        <v>8490</v>
      </c>
    </row>
    <row r="139" spans="1:7" ht="15">
      <c r="A139" s="7" t="s">
        <v>145</v>
      </c>
      <c r="B139" s="183">
        <v>33</v>
      </c>
      <c r="C139" s="183">
        <v>1</v>
      </c>
      <c r="D139" s="183">
        <v>203</v>
      </c>
      <c r="E139" s="183">
        <v>63</v>
      </c>
      <c r="F139" s="181">
        <v>3</v>
      </c>
      <c r="G139" s="181">
        <v>3</v>
      </c>
    </row>
    <row r="140" spans="1:7" ht="13.5" thickBot="1">
      <c r="A140" s="3" t="s">
        <v>100</v>
      </c>
      <c r="B140" s="3">
        <f aca="true" t="shared" si="8" ref="B140:G140">SUM(B138,B137,B126,B139)</f>
        <v>1600</v>
      </c>
      <c r="C140" s="3">
        <f t="shared" si="8"/>
        <v>273054</v>
      </c>
      <c r="D140" s="3">
        <f t="shared" si="8"/>
        <v>39274285</v>
      </c>
      <c r="E140" s="3">
        <f t="shared" si="8"/>
        <v>11660365</v>
      </c>
      <c r="F140" s="3">
        <f t="shared" si="8"/>
        <v>5772525</v>
      </c>
      <c r="G140" s="3">
        <f t="shared" si="8"/>
        <v>1168720</v>
      </c>
    </row>
    <row r="141" spans="1:7" ht="13.5" thickBot="1">
      <c r="A141" s="671" t="s">
        <v>101</v>
      </c>
      <c r="B141" s="672">
        <v>0</v>
      </c>
      <c r="C141" s="672">
        <v>0</v>
      </c>
      <c r="D141" s="672">
        <v>0</v>
      </c>
      <c r="E141" s="672">
        <v>0</v>
      </c>
      <c r="F141" s="672">
        <v>0</v>
      </c>
      <c r="G141" s="673">
        <v>0</v>
      </c>
    </row>
    <row r="142" spans="1:7" ht="13.5" thickBot="1">
      <c r="A142" s="3" t="s">
        <v>102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1410190</v>
      </c>
    </row>
    <row r="143" spans="1:7" ht="13.5" thickBot="1">
      <c r="A143" s="671" t="s">
        <v>103</v>
      </c>
      <c r="B143" s="672">
        <v>0</v>
      </c>
      <c r="C143" s="672">
        <v>0</v>
      </c>
      <c r="D143" s="672">
        <v>0</v>
      </c>
      <c r="E143" s="672">
        <v>0</v>
      </c>
      <c r="F143" s="672">
        <v>0</v>
      </c>
      <c r="G143" s="673">
        <v>0</v>
      </c>
    </row>
    <row r="144" spans="1:7" ht="15">
      <c r="A144" s="7" t="s">
        <v>104</v>
      </c>
      <c r="B144" s="278">
        <v>269</v>
      </c>
      <c r="C144" s="279">
        <v>1648</v>
      </c>
      <c r="D144" s="279">
        <v>2298</v>
      </c>
      <c r="E144" s="278">
        <v>671</v>
      </c>
      <c r="F144" s="278">
        <v>0</v>
      </c>
      <c r="G144" s="279">
        <v>8910</v>
      </c>
    </row>
    <row r="145" spans="1:7" ht="15">
      <c r="A145" s="7" t="s">
        <v>105</v>
      </c>
      <c r="B145" s="280">
        <v>91</v>
      </c>
      <c r="C145" s="281">
        <v>2220</v>
      </c>
      <c r="D145" s="280">
        <v>69</v>
      </c>
      <c r="E145" s="280">
        <v>20</v>
      </c>
      <c r="F145" s="280">
        <v>0</v>
      </c>
      <c r="G145" s="281">
        <v>15390</v>
      </c>
    </row>
    <row r="146" spans="1:7" ht="15">
      <c r="A146" s="7" t="s">
        <v>106</v>
      </c>
      <c r="B146" s="285">
        <v>4757707</v>
      </c>
      <c r="C146" s="285">
        <v>12282733</v>
      </c>
      <c r="D146" s="285">
        <v>124332401</v>
      </c>
      <c r="E146" s="285">
        <v>36363559</v>
      </c>
      <c r="F146" s="285">
        <v>80576</v>
      </c>
      <c r="G146" s="285">
        <v>60538678</v>
      </c>
    </row>
    <row r="147" spans="1:7" ht="15">
      <c r="A147" s="172" t="s">
        <v>136</v>
      </c>
      <c r="B147" s="286">
        <v>92</v>
      </c>
      <c r="C147" s="287">
        <v>9748</v>
      </c>
      <c r="D147" s="287">
        <v>96561</v>
      </c>
      <c r="E147" s="287">
        <v>27765</v>
      </c>
      <c r="F147" s="286">
        <v>0</v>
      </c>
      <c r="G147" s="287">
        <v>23578</v>
      </c>
    </row>
    <row r="148" spans="1:8" ht="15">
      <c r="A148" s="7" t="s">
        <v>107</v>
      </c>
      <c r="B148" s="282">
        <v>3640356</v>
      </c>
      <c r="C148" s="282">
        <v>7586127</v>
      </c>
      <c r="D148" s="282">
        <v>260516434</v>
      </c>
      <c r="E148" s="282">
        <v>76233523</v>
      </c>
      <c r="F148" s="282">
        <v>61011</v>
      </c>
      <c r="G148" s="282">
        <v>39549799</v>
      </c>
      <c r="H148" s="175"/>
    </row>
    <row r="149" spans="1:8" ht="15">
      <c r="A149" s="172" t="s">
        <v>135</v>
      </c>
      <c r="B149" s="283">
        <v>243</v>
      </c>
      <c r="C149" s="284">
        <v>8070</v>
      </c>
      <c r="D149" s="284">
        <v>265609</v>
      </c>
      <c r="E149" s="284">
        <v>81160</v>
      </c>
      <c r="F149" s="283">
        <v>0</v>
      </c>
      <c r="G149" s="284">
        <v>48924</v>
      </c>
      <c r="H149" s="175"/>
    </row>
    <row r="150" spans="1:7" ht="15">
      <c r="A150" s="7" t="s">
        <v>108</v>
      </c>
      <c r="B150" s="179">
        <v>0</v>
      </c>
      <c r="C150" s="179">
        <v>0</v>
      </c>
      <c r="D150" s="179">
        <v>0</v>
      </c>
      <c r="E150" s="179">
        <v>0</v>
      </c>
      <c r="F150" s="179">
        <v>0</v>
      </c>
      <c r="G150" s="179">
        <v>0</v>
      </c>
    </row>
    <row r="151" spans="1:7" ht="15">
      <c r="A151" s="7" t="s">
        <v>109</v>
      </c>
      <c r="B151" s="288">
        <v>49</v>
      </c>
      <c r="C151" s="289">
        <v>1453</v>
      </c>
      <c r="D151" s="289">
        <v>24741</v>
      </c>
      <c r="E151" s="289">
        <v>7148</v>
      </c>
      <c r="F151" s="289">
        <v>1213</v>
      </c>
      <c r="G151" s="289">
        <v>9021</v>
      </c>
    </row>
    <row r="152" spans="1:7" ht="12.75">
      <c r="A152" s="3" t="s">
        <v>110</v>
      </c>
      <c r="B152" s="3">
        <f aca="true" t="shared" si="9" ref="B152:G152">SUM(B144:B151)</f>
        <v>8398807</v>
      </c>
      <c r="C152" s="3">
        <f t="shared" si="9"/>
        <v>19891999</v>
      </c>
      <c r="D152" s="3">
        <f t="shared" si="9"/>
        <v>385238113</v>
      </c>
      <c r="E152" s="3">
        <f t="shared" si="9"/>
        <v>112713846</v>
      </c>
      <c r="F152" s="3">
        <f t="shared" si="9"/>
        <v>142800</v>
      </c>
      <c r="G152" s="3">
        <f t="shared" si="9"/>
        <v>100194300</v>
      </c>
    </row>
    <row r="153" spans="1:7" ht="12.75">
      <c r="A153" s="3" t="s">
        <v>111</v>
      </c>
      <c r="B153" s="3">
        <f aca="true" t="shared" si="10" ref="B153:G153">B152+B154</f>
        <v>10294130</v>
      </c>
      <c r="C153" s="3">
        <f t="shared" si="10"/>
        <v>70137454</v>
      </c>
      <c r="D153" s="3">
        <f t="shared" si="10"/>
        <v>5290463527</v>
      </c>
      <c r="E153" s="3">
        <f t="shared" si="10"/>
        <v>1555123976</v>
      </c>
      <c r="F153" s="3">
        <f t="shared" si="10"/>
        <v>45281183</v>
      </c>
      <c r="G153" s="3">
        <f t="shared" si="10"/>
        <v>375077192</v>
      </c>
    </row>
    <row r="154" spans="1:7" ht="12.75">
      <c r="A154" s="3" t="s">
        <v>112</v>
      </c>
      <c r="B154" s="3">
        <f aca="true" t="shared" si="11" ref="B154:G154">SUM(B142,B140,B106)</f>
        <v>1895323</v>
      </c>
      <c r="C154" s="3">
        <f t="shared" si="11"/>
        <v>50245455</v>
      </c>
      <c r="D154" s="3">
        <f t="shared" si="11"/>
        <v>4905225414</v>
      </c>
      <c r="E154" s="3">
        <f t="shared" si="11"/>
        <v>1442410130</v>
      </c>
      <c r="F154" s="3">
        <f t="shared" si="11"/>
        <v>45138383</v>
      </c>
      <c r="G154" s="3">
        <f t="shared" si="11"/>
        <v>274882892</v>
      </c>
    </row>
    <row r="155" spans="2:7" ht="12.75">
      <c r="B155" s="4"/>
      <c r="C155" s="4"/>
      <c r="D155" s="4"/>
      <c r="E155" s="4"/>
      <c r="F155" s="4"/>
      <c r="G155" s="4"/>
    </row>
  </sheetData>
  <sheetProtection/>
  <mergeCells count="10">
    <mergeCell ref="A3:G3"/>
    <mergeCell ref="A107:G107"/>
    <mergeCell ref="A141:G141"/>
    <mergeCell ref="A143:G143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pane ySplit="3" topLeftCell="A135" activePane="bottomLeft" state="frozen"/>
      <selection pane="topLeft" activeCell="A1" sqref="A1"/>
      <selection pane="bottomLeft" activeCell="A156" sqref="A156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147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7" ht="15">
      <c r="A4" s="7" t="s">
        <v>2</v>
      </c>
      <c r="B4" s="292">
        <v>216291</v>
      </c>
      <c r="C4" s="292">
        <v>1365870</v>
      </c>
      <c r="D4" s="292">
        <v>75925255</v>
      </c>
      <c r="E4" s="292">
        <v>23190033</v>
      </c>
      <c r="F4" s="292">
        <v>321327</v>
      </c>
      <c r="G4" s="292">
        <v>11188945</v>
      </c>
    </row>
    <row r="5" spans="1:7" ht="12.75">
      <c r="A5" s="7" t="s">
        <v>7</v>
      </c>
      <c r="B5" s="293">
        <v>46</v>
      </c>
      <c r="C5" s="293">
        <v>25830</v>
      </c>
      <c r="D5" s="293">
        <v>1444194</v>
      </c>
      <c r="E5" s="293">
        <v>440084</v>
      </c>
      <c r="F5">
        <v>0</v>
      </c>
      <c r="G5" s="293">
        <v>2561410</v>
      </c>
    </row>
    <row r="6" spans="1:7" ht="15">
      <c r="A6" s="7" t="s">
        <v>8</v>
      </c>
      <c r="B6" s="292">
        <v>28</v>
      </c>
      <c r="C6" s="292">
        <v>2212</v>
      </c>
      <c r="D6" s="292">
        <v>212696</v>
      </c>
      <c r="E6" s="292">
        <v>64893</v>
      </c>
      <c r="F6" s="292">
        <v>1071</v>
      </c>
      <c r="G6" s="292">
        <v>15060</v>
      </c>
    </row>
    <row r="7" spans="1:7" ht="15">
      <c r="A7" s="7" t="s">
        <v>9</v>
      </c>
      <c r="B7" s="292">
        <v>3796</v>
      </c>
      <c r="C7" s="292">
        <v>12180</v>
      </c>
      <c r="D7" s="292">
        <v>4256545</v>
      </c>
      <c r="E7" s="292">
        <v>1298046</v>
      </c>
      <c r="F7" s="292">
        <v>6761</v>
      </c>
      <c r="G7" s="292">
        <v>109427</v>
      </c>
    </row>
    <row r="8" spans="1:7" ht="15">
      <c r="A8" s="7" t="s">
        <v>3</v>
      </c>
      <c r="B8" s="292">
        <v>6</v>
      </c>
      <c r="C8" s="292">
        <v>36</v>
      </c>
      <c r="D8" s="292">
        <v>276</v>
      </c>
      <c r="E8" s="292">
        <v>83</v>
      </c>
      <c r="F8" s="292">
        <v>36</v>
      </c>
      <c r="G8" s="292">
        <v>73</v>
      </c>
    </row>
    <row r="9" spans="1:7" ht="15">
      <c r="A9" s="7" t="s">
        <v>5</v>
      </c>
      <c r="B9" s="292">
        <v>10</v>
      </c>
      <c r="C9" s="292">
        <v>220</v>
      </c>
      <c r="D9" s="292">
        <v>861</v>
      </c>
      <c r="E9" s="292">
        <v>262</v>
      </c>
      <c r="F9" s="292">
        <v>200</v>
      </c>
      <c r="G9" s="292">
        <v>1381</v>
      </c>
    </row>
    <row r="10" spans="1:7" ht="15">
      <c r="A10" s="7" t="s">
        <v>7</v>
      </c>
      <c r="B10" s="288">
        <v>0</v>
      </c>
      <c r="C10" s="289">
        <v>0</v>
      </c>
      <c r="D10" s="289">
        <v>0</v>
      </c>
      <c r="E10" s="289">
        <v>0</v>
      </c>
      <c r="F10" s="288">
        <v>0</v>
      </c>
      <c r="G10" s="292">
        <v>14952</v>
      </c>
    </row>
    <row r="11" spans="1:7" ht="15">
      <c r="A11" s="7" t="s">
        <v>10</v>
      </c>
      <c r="B11" s="291">
        <v>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</row>
    <row r="12" spans="1:7" ht="15">
      <c r="A12" s="7" t="s">
        <v>11</v>
      </c>
      <c r="B12" s="291">
        <v>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</row>
    <row r="13" spans="1:7" ht="15">
      <c r="A13" s="7" t="s">
        <v>12</v>
      </c>
      <c r="B13" s="291">
        <v>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</row>
    <row r="14" spans="1:7" ht="15">
      <c r="A14" s="7" t="s">
        <v>13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</row>
    <row r="15" spans="1:7" ht="15">
      <c r="A15" s="7" t="s">
        <v>14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</row>
    <row r="16" spans="1:8" ht="12.75">
      <c r="A16" s="3" t="s">
        <v>15</v>
      </c>
      <c r="B16" s="3">
        <f aca="true" t="shared" si="0" ref="B16:G16">SUM(B4:B15)</f>
        <v>220177</v>
      </c>
      <c r="C16" s="3">
        <f t="shared" si="0"/>
        <v>1406348</v>
      </c>
      <c r="D16" s="3">
        <f t="shared" si="0"/>
        <v>81839827</v>
      </c>
      <c r="E16" s="3">
        <f t="shared" si="0"/>
        <v>24993401</v>
      </c>
      <c r="F16" s="3">
        <f t="shared" si="0"/>
        <v>329395</v>
      </c>
      <c r="G16" s="3">
        <f t="shared" si="0"/>
        <v>13891248</v>
      </c>
      <c r="H16" s="175"/>
    </row>
    <row r="17" spans="1:8" ht="15">
      <c r="A17" s="7" t="s">
        <v>16</v>
      </c>
      <c r="B17" s="292">
        <v>554148</v>
      </c>
      <c r="C17" s="292">
        <v>18572506</v>
      </c>
      <c r="D17" s="292">
        <v>1483743813</v>
      </c>
      <c r="E17" s="292">
        <v>453266516</v>
      </c>
      <c r="F17" s="292">
        <v>17150080</v>
      </c>
      <c r="G17" s="292">
        <v>163059514</v>
      </c>
      <c r="H17" s="175"/>
    </row>
    <row r="18" spans="1:8" ht="15">
      <c r="A18" s="7" t="s">
        <v>130</v>
      </c>
      <c r="B18" s="291">
        <v>0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175"/>
    </row>
    <row r="19" spans="1:8" ht="15">
      <c r="A19" s="7" t="s">
        <v>129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175"/>
    </row>
    <row r="20" spans="1:8" ht="15">
      <c r="A20" s="7" t="s">
        <v>17</v>
      </c>
      <c r="B20" s="292">
        <v>3</v>
      </c>
      <c r="C20" s="292">
        <v>7000</v>
      </c>
      <c r="D20" s="292">
        <v>981</v>
      </c>
      <c r="E20" s="292">
        <v>297</v>
      </c>
      <c r="F20" s="292">
        <v>7000</v>
      </c>
      <c r="G20" s="292">
        <v>299000</v>
      </c>
      <c r="H20" s="175"/>
    </row>
    <row r="21" spans="1:8" ht="15">
      <c r="A21" s="7" t="s">
        <v>4</v>
      </c>
      <c r="B21" s="292">
        <v>43</v>
      </c>
      <c r="C21" s="292">
        <v>316000</v>
      </c>
      <c r="D21" s="292">
        <v>4110</v>
      </c>
      <c r="E21" s="292">
        <v>1273</v>
      </c>
      <c r="F21" s="288">
        <v>0</v>
      </c>
      <c r="G21" s="292">
        <v>320500</v>
      </c>
      <c r="H21" s="175"/>
    </row>
    <row r="22" spans="1:8" ht="15">
      <c r="A22" s="7" t="s">
        <v>18</v>
      </c>
      <c r="B22" s="292">
        <v>23</v>
      </c>
      <c r="C22" s="292">
        <v>102500</v>
      </c>
      <c r="D22" s="292">
        <v>11358</v>
      </c>
      <c r="E22" s="292">
        <v>3447</v>
      </c>
      <c r="F22" s="292">
        <v>92500</v>
      </c>
      <c r="G22" s="292">
        <v>457500</v>
      </c>
      <c r="H22" s="175"/>
    </row>
    <row r="23" spans="1:8" ht="15">
      <c r="A23" s="7" t="s">
        <v>6</v>
      </c>
      <c r="B23" s="294">
        <v>9</v>
      </c>
      <c r="C23" s="294">
        <v>25000</v>
      </c>
      <c r="D23" s="294">
        <v>384</v>
      </c>
      <c r="E23" s="294">
        <v>119</v>
      </c>
      <c r="F23" s="291">
        <v>0</v>
      </c>
      <c r="G23" s="294">
        <v>25000</v>
      </c>
      <c r="H23" s="175"/>
    </row>
    <row r="24" spans="1:8" ht="15">
      <c r="A24" s="7" t="s">
        <v>19</v>
      </c>
      <c r="B24" s="288">
        <v>0</v>
      </c>
      <c r="C24" s="289">
        <v>0</v>
      </c>
      <c r="D24" s="288">
        <v>0</v>
      </c>
      <c r="E24" s="288">
        <v>0</v>
      </c>
      <c r="F24" s="292">
        <v>27005</v>
      </c>
      <c r="G24" s="292">
        <v>29005</v>
      </c>
      <c r="H24" s="175"/>
    </row>
    <row r="25" spans="1:7" ht="15">
      <c r="A25" s="7" t="s">
        <v>4</v>
      </c>
      <c r="B25" s="288">
        <v>0</v>
      </c>
      <c r="C25" s="288">
        <v>0</v>
      </c>
      <c r="D25" s="288">
        <v>0</v>
      </c>
      <c r="E25" s="288">
        <v>0</v>
      </c>
      <c r="F25" s="288">
        <v>0</v>
      </c>
      <c r="G25" s="292">
        <v>208000</v>
      </c>
    </row>
    <row r="26" spans="1:7" ht="15">
      <c r="A26" s="7" t="s">
        <v>20</v>
      </c>
      <c r="B26" s="292">
        <v>10</v>
      </c>
      <c r="C26" s="292">
        <v>16000</v>
      </c>
      <c r="D26" s="292">
        <v>5792</v>
      </c>
      <c r="E26" s="292">
        <v>1773</v>
      </c>
      <c r="F26" s="292">
        <v>35510</v>
      </c>
      <c r="G26" s="292">
        <v>55010</v>
      </c>
    </row>
    <row r="27" spans="1:7" ht="15">
      <c r="A27" s="7" t="s">
        <v>6</v>
      </c>
      <c r="B27" s="294">
        <v>4</v>
      </c>
      <c r="C27" s="294">
        <v>11000</v>
      </c>
      <c r="D27" s="294">
        <v>168</v>
      </c>
      <c r="E27" s="294">
        <v>52</v>
      </c>
      <c r="F27" s="291">
        <v>0</v>
      </c>
      <c r="G27" s="294">
        <v>11000</v>
      </c>
    </row>
    <row r="28" spans="1:7" ht="15">
      <c r="A28" s="7" t="s">
        <v>131</v>
      </c>
      <c r="B28" s="291">
        <v>0</v>
      </c>
      <c r="C28" s="291">
        <v>0</v>
      </c>
      <c r="D28" s="291">
        <v>0</v>
      </c>
      <c r="E28" s="291">
        <v>0</v>
      </c>
      <c r="F28" s="291">
        <v>0</v>
      </c>
      <c r="G28" s="291">
        <v>0</v>
      </c>
    </row>
    <row r="29" spans="1:7" ht="15">
      <c r="A29" s="7" t="s">
        <v>4</v>
      </c>
      <c r="B29" s="291">
        <v>0</v>
      </c>
      <c r="C29" s="291">
        <v>0</v>
      </c>
      <c r="D29" s="291">
        <v>0</v>
      </c>
      <c r="E29" s="291">
        <v>0</v>
      </c>
      <c r="F29" s="291">
        <v>0</v>
      </c>
      <c r="G29" s="291">
        <v>0</v>
      </c>
    </row>
    <row r="30" spans="1:7" ht="15">
      <c r="A30" s="7" t="s">
        <v>132</v>
      </c>
      <c r="B30" s="291">
        <v>0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</row>
    <row r="31" spans="1:7" ht="15">
      <c r="A31" s="7" t="s">
        <v>6</v>
      </c>
      <c r="B31" s="291">
        <v>0</v>
      </c>
      <c r="C31" s="291">
        <v>0</v>
      </c>
      <c r="D31" s="291">
        <v>0</v>
      </c>
      <c r="E31" s="291">
        <v>0</v>
      </c>
      <c r="F31" s="291">
        <v>0</v>
      </c>
      <c r="G31" s="291">
        <v>0</v>
      </c>
    </row>
    <row r="32" spans="1:7" ht="15">
      <c r="A32" s="7" t="s">
        <v>21</v>
      </c>
      <c r="B32" s="292">
        <v>327</v>
      </c>
      <c r="C32" s="292">
        <v>2795789</v>
      </c>
      <c r="D32" s="292">
        <v>240886</v>
      </c>
      <c r="E32" s="292">
        <v>73316</v>
      </c>
      <c r="F32" s="292">
        <v>3411715</v>
      </c>
      <c r="G32" s="292">
        <v>9980321</v>
      </c>
    </row>
    <row r="33" spans="1:7" ht="15">
      <c r="A33" s="7" t="s">
        <v>4</v>
      </c>
      <c r="B33" s="292">
        <v>48</v>
      </c>
      <c r="C33" s="292">
        <v>339000</v>
      </c>
      <c r="D33" s="292">
        <v>71552800</v>
      </c>
      <c r="E33" s="292">
        <v>22153941</v>
      </c>
      <c r="F33" s="288">
        <v>0</v>
      </c>
      <c r="G33" s="292">
        <v>893534</v>
      </c>
    </row>
    <row r="34" spans="1:7" ht="15">
      <c r="A34" s="7" t="s">
        <v>22</v>
      </c>
      <c r="B34" s="292">
        <v>343</v>
      </c>
      <c r="C34" s="292">
        <v>2098023</v>
      </c>
      <c r="D34" s="292">
        <v>80522</v>
      </c>
      <c r="E34" s="292">
        <v>24609</v>
      </c>
      <c r="F34" s="292">
        <v>4869093</v>
      </c>
      <c r="G34" s="292">
        <v>21108723</v>
      </c>
    </row>
    <row r="35" spans="1:7" ht="15">
      <c r="A35" s="7" t="s">
        <v>6</v>
      </c>
      <c r="B35" s="292">
        <v>39</v>
      </c>
      <c r="C35" s="292">
        <v>212000</v>
      </c>
      <c r="D35" s="292">
        <v>44809500</v>
      </c>
      <c r="E35" s="292">
        <v>13873769</v>
      </c>
      <c r="F35" s="288">
        <v>0</v>
      </c>
      <c r="G35" s="292">
        <v>1412332</v>
      </c>
    </row>
    <row r="36" spans="1:7" ht="15">
      <c r="A36" s="7" t="s">
        <v>120</v>
      </c>
      <c r="B36" s="291">
        <v>0</v>
      </c>
      <c r="C36" s="291">
        <v>0</v>
      </c>
      <c r="D36" s="291">
        <v>0</v>
      </c>
      <c r="E36" s="291">
        <v>0</v>
      </c>
      <c r="F36" s="291">
        <v>0</v>
      </c>
      <c r="G36" s="291">
        <v>0</v>
      </c>
    </row>
    <row r="37" spans="1:7" ht="15">
      <c r="A37" s="7" t="s">
        <v>121</v>
      </c>
      <c r="B37" s="291">
        <v>0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</row>
    <row r="38" spans="1:7" ht="15">
      <c r="A38" s="7" t="s">
        <v>119</v>
      </c>
      <c r="B38" s="292">
        <v>5</v>
      </c>
      <c r="C38" s="292">
        <v>10000</v>
      </c>
      <c r="D38" s="292">
        <v>938854</v>
      </c>
      <c r="E38" s="292">
        <v>284554</v>
      </c>
      <c r="F38" s="292">
        <v>995763</v>
      </c>
      <c r="G38" s="292">
        <v>351265</v>
      </c>
    </row>
    <row r="39" spans="1:7" ht="15">
      <c r="A39" s="7" t="s">
        <v>23</v>
      </c>
      <c r="B39" s="292">
        <v>122</v>
      </c>
      <c r="C39" s="292">
        <v>204341</v>
      </c>
      <c r="D39" s="292">
        <v>32907940</v>
      </c>
      <c r="E39" s="292">
        <v>10078240</v>
      </c>
      <c r="F39" s="292">
        <v>3587808</v>
      </c>
      <c r="G39" s="292">
        <v>1840097</v>
      </c>
    </row>
    <row r="40" spans="1:7" ht="15">
      <c r="A40" s="7" t="s">
        <v>24</v>
      </c>
      <c r="B40" s="292">
        <v>6954</v>
      </c>
      <c r="C40" s="292">
        <v>4507940</v>
      </c>
      <c r="D40" s="292">
        <v>730689884</v>
      </c>
      <c r="E40" s="292">
        <v>223127669</v>
      </c>
      <c r="F40" s="288">
        <v>0</v>
      </c>
      <c r="G40" s="292">
        <v>35825040</v>
      </c>
    </row>
    <row r="41" spans="1:7" ht="15">
      <c r="A41" s="7" t="s">
        <v>25</v>
      </c>
      <c r="B41" s="291">
        <v>0</v>
      </c>
      <c r="C41" s="291">
        <v>0</v>
      </c>
      <c r="D41" s="291">
        <v>0</v>
      </c>
      <c r="E41" s="291">
        <v>0</v>
      </c>
      <c r="F41" s="291">
        <v>0</v>
      </c>
      <c r="G41" s="291">
        <v>0</v>
      </c>
    </row>
    <row r="42" spans="1:7" ht="15">
      <c r="A42" s="7" t="s">
        <v>26</v>
      </c>
      <c r="B42" s="291">
        <v>0</v>
      </c>
      <c r="C42" s="291">
        <v>0</v>
      </c>
      <c r="D42" s="291">
        <v>0</v>
      </c>
      <c r="E42" s="291">
        <v>0</v>
      </c>
      <c r="F42" s="291">
        <v>0</v>
      </c>
      <c r="G42" s="291">
        <v>0</v>
      </c>
    </row>
    <row r="43" spans="1:8" ht="15">
      <c r="A43" s="7" t="s">
        <v>27</v>
      </c>
      <c r="B43" s="288">
        <v>0</v>
      </c>
      <c r="C43" s="289">
        <v>0</v>
      </c>
      <c r="D43" s="289">
        <v>0</v>
      </c>
      <c r="E43" s="289">
        <v>0</v>
      </c>
      <c r="F43" s="292">
        <v>1306297</v>
      </c>
      <c r="G43" s="292">
        <v>158519</v>
      </c>
      <c r="H43" s="175"/>
    </row>
    <row r="44" spans="1:8" ht="15">
      <c r="A44" s="7" t="s">
        <v>28</v>
      </c>
      <c r="B44" s="291">
        <v>0</v>
      </c>
      <c r="C44" s="291">
        <v>0</v>
      </c>
      <c r="D44" s="291">
        <v>0</v>
      </c>
      <c r="E44" s="291">
        <v>0</v>
      </c>
      <c r="F44" s="291">
        <v>0</v>
      </c>
      <c r="G44" s="291">
        <v>0</v>
      </c>
      <c r="H44" s="175"/>
    </row>
    <row r="45" spans="1:7" ht="15">
      <c r="A45" s="7" t="s">
        <v>29</v>
      </c>
      <c r="B45" s="292">
        <v>210</v>
      </c>
      <c r="C45" s="292">
        <v>65970</v>
      </c>
      <c r="D45" s="292">
        <v>7288702</v>
      </c>
      <c r="E45" s="292">
        <v>2226016</v>
      </c>
      <c r="F45" s="292">
        <v>99304</v>
      </c>
      <c r="G45" s="292">
        <v>139665</v>
      </c>
    </row>
    <row r="46" spans="1:9" ht="15">
      <c r="A46" s="3" t="s">
        <v>30</v>
      </c>
      <c r="B46" s="3">
        <f aca="true" t="shared" si="1" ref="B46:G46">SUM(B17:B45)</f>
        <v>562288</v>
      </c>
      <c r="C46" s="3">
        <f t="shared" si="1"/>
        <v>29283069</v>
      </c>
      <c r="D46" s="3">
        <f t="shared" si="1"/>
        <v>2372275694</v>
      </c>
      <c r="E46" s="3">
        <f t="shared" si="1"/>
        <v>725115591</v>
      </c>
      <c r="F46" s="3">
        <f t="shared" si="1"/>
        <v>31582075</v>
      </c>
      <c r="G46" s="3">
        <f t="shared" si="1"/>
        <v>236174025</v>
      </c>
      <c r="H46" s="289"/>
      <c r="I46" s="8"/>
    </row>
    <row r="47" spans="1:8" ht="15">
      <c r="A47" s="7" t="s">
        <v>31</v>
      </c>
      <c r="B47" s="292">
        <v>554769</v>
      </c>
      <c r="C47" s="292">
        <v>5195020</v>
      </c>
      <c r="D47" s="292">
        <v>855566615</v>
      </c>
      <c r="E47" s="292">
        <v>261243462</v>
      </c>
      <c r="F47" s="292">
        <v>994567</v>
      </c>
      <c r="G47" s="292">
        <v>40845488</v>
      </c>
      <c r="H47" s="175"/>
    </row>
    <row r="48" spans="1:8" ht="15">
      <c r="A48" s="7" t="s">
        <v>32</v>
      </c>
      <c r="B48" s="292">
        <v>836</v>
      </c>
      <c r="C48" s="292">
        <v>437040</v>
      </c>
      <c r="D48" s="292">
        <v>2371381</v>
      </c>
      <c r="E48" s="292">
        <v>726240</v>
      </c>
      <c r="F48" s="292">
        <v>760680</v>
      </c>
      <c r="G48" s="292">
        <v>2752475</v>
      </c>
      <c r="H48" s="175"/>
    </row>
    <row r="49" spans="1:8" ht="15">
      <c r="A49" s="7" t="s">
        <v>33</v>
      </c>
      <c r="B49" s="292">
        <v>1</v>
      </c>
      <c r="C49" s="292">
        <v>60</v>
      </c>
      <c r="D49" s="292">
        <v>6000</v>
      </c>
      <c r="E49" s="292">
        <v>1858</v>
      </c>
      <c r="F49" s="288">
        <v>0</v>
      </c>
      <c r="G49" s="292">
        <v>255486</v>
      </c>
      <c r="H49" s="175"/>
    </row>
    <row r="50" spans="1:8" ht="15">
      <c r="A50" s="7" t="s">
        <v>34</v>
      </c>
      <c r="B50" s="292">
        <v>846</v>
      </c>
      <c r="C50" s="292">
        <v>268080</v>
      </c>
      <c r="D50" s="292">
        <v>662231</v>
      </c>
      <c r="E50" s="292">
        <v>202083</v>
      </c>
      <c r="F50" s="292">
        <v>410282</v>
      </c>
      <c r="G50" s="292">
        <v>1914990</v>
      </c>
      <c r="H50" s="175"/>
    </row>
    <row r="51" spans="1:8" ht="15">
      <c r="A51" s="7" t="s">
        <v>35</v>
      </c>
      <c r="B51" s="292">
        <v>304</v>
      </c>
      <c r="C51" s="292">
        <v>69510</v>
      </c>
      <c r="D51" s="292">
        <v>12312080</v>
      </c>
      <c r="E51" s="292">
        <v>3812026</v>
      </c>
      <c r="F51" s="288">
        <v>0</v>
      </c>
      <c r="G51" s="292">
        <v>278397</v>
      </c>
      <c r="H51" s="175"/>
    </row>
    <row r="52" spans="1:8" ht="15">
      <c r="A52" s="7" t="s">
        <v>123</v>
      </c>
      <c r="B52" s="288">
        <v>0</v>
      </c>
      <c r="C52" s="292">
        <v>1200</v>
      </c>
      <c r="D52" s="292">
        <v>197691</v>
      </c>
      <c r="E52" s="292">
        <v>60284</v>
      </c>
      <c r="F52" s="288">
        <v>0</v>
      </c>
      <c r="G52" s="292">
        <v>4735</v>
      </c>
      <c r="H52" s="175"/>
    </row>
    <row r="53" spans="1:8" ht="15">
      <c r="A53" s="7" t="s">
        <v>36</v>
      </c>
      <c r="B53" s="292">
        <v>16</v>
      </c>
      <c r="C53" s="292">
        <v>3700</v>
      </c>
      <c r="D53" s="292">
        <v>4090</v>
      </c>
      <c r="E53" s="292">
        <v>1247</v>
      </c>
      <c r="F53" s="288">
        <v>0</v>
      </c>
      <c r="G53" s="292">
        <v>14000</v>
      </c>
      <c r="H53" s="175"/>
    </row>
    <row r="54" spans="1:8" ht="15">
      <c r="A54" s="7" t="s">
        <v>37</v>
      </c>
      <c r="B54" s="292">
        <v>10</v>
      </c>
      <c r="C54" s="292">
        <v>1000</v>
      </c>
      <c r="D54" s="292">
        <v>588</v>
      </c>
      <c r="E54" s="292">
        <v>179</v>
      </c>
      <c r="F54" s="288">
        <v>0</v>
      </c>
      <c r="G54" s="292">
        <v>4700</v>
      </c>
      <c r="H54" s="175"/>
    </row>
    <row r="55" spans="1:8" ht="15">
      <c r="A55" s="7" t="s">
        <v>38</v>
      </c>
      <c r="B55" s="292">
        <v>2639</v>
      </c>
      <c r="C55" s="292">
        <v>423220</v>
      </c>
      <c r="D55" s="292">
        <v>69595226</v>
      </c>
      <c r="E55" s="292">
        <v>21277924</v>
      </c>
      <c r="F55" s="288">
        <v>0</v>
      </c>
      <c r="G55" s="292">
        <v>2862200</v>
      </c>
      <c r="H55" s="175"/>
    </row>
    <row r="56" spans="1:8" ht="15">
      <c r="A56" s="7" t="s">
        <v>39</v>
      </c>
      <c r="B56" s="292">
        <v>274</v>
      </c>
      <c r="C56" s="292">
        <v>28065</v>
      </c>
      <c r="D56" s="292">
        <v>5110418</v>
      </c>
      <c r="E56" s="292">
        <v>1558807</v>
      </c>
      <c r="F56" s="289">
        <v>13201</v>
      </c>
      <c r="G56" s="292">
        <v>259710</v>
      </c>
      <c r="H56" s="175"/>
    </row>
    <row r="57" spans="1:8" ht="15">
      <c r="A57" s="7" t="s">
        <v>40</v>
      </c>
      <c r="B57" s="292">
        <v>101</v>
      </c>
      <c r="C57" s="292">
        <v>4392</v>
      </c>
      <c r="D57" s="292">
        <v>695398</v>
      </c>
      <c r="E57" s="292">
        <v>211891</v>
      </c>
      <c r="F57" s="289">
        <v>626</v>
      </c>
      <c r="G57" s="292">
        <v>20128</v>
      </c>
      <c r="H57" s="175"/>
    </row>
    <row r="58" spans="1:8" ht="15">
      <c r="A58" s="7" t="s">
        <v>41</v>
      </c>
      <c r="B58" s="292">
        <v>356</v>
      </c>
      <c r="C58" s="288">
        <v>0</v>
      </c>
      <c r="D58" s="292">
        <v>1793141</v>
      </c>
      <c r="E58" s="292">
        <v>547500</v>
      </c>
      <c r="F58" s="288">
        <v>0</v>
      </c>
      <c r="G58" s="288">
        <v>0</v>
      </c>
      <c r="H58" s="175"/>
    </row>
    <row r="59" spans="1:8" ht="15">
      <c r="A59" s="7" t="s">
        <v>7</v>
      </c>
      <c r="B59" s="292">
        <v>4054</v>
      </c>
      <c r="C59" s="292">
        <v>1140730</v>
      </c>
      <c r="D59" s="292">
        <v>187989380</v>
      </c>
      <c r="E59" s="292">
        <v>57419644</v>
      </c>
      <c r="F59" s="288">
        <v>0</v>
      </c>
      <c r="G59" s="292">
        <v>10303610</v>
      </c>
      <c r="H59" s="175"/>
    </row>
    <row r="60" spans="1:8" ht="15">
      <c r="A60" s="7" t="s">
        <v>42</v>
      </c>
      <c r="B60" s="292">
        <v>38</v>
      </c>
      <c r="C60" s="292">
        <v>3060</v>
      </c>
      <c r="D60" s="292">
        <v>465322</v>
      </c>
      <c r="E60" s="292">
        <v>141889</v>
      </c>
      <c r="F60" s="292">
        <v>1444</v>
      </c>
      <c r="G60" s="292">
        <v>19850</v>
      </c>
      <c r="H60" s="175"/>
    </row>
    <row r="61" spans="1:7" ht="15">
      <c r="A61" s="7" t="s">
        <v>43</v>
      </c>
      <c r="B61" s="292">
        <v>114</v>
      </c>
      <c r="C61" s="292">
        <v>5440</v>
      </c>
      <c r="D61" s="292">
        <v>806101</v>
      </c>
      <c r="E61" s="292">
        <v>245812</v>
      </c>
      <c r="F61" s="292">
        <v>3499</v>
      </c>
      <c r="G61" s="292">
        <v>26685</v>
      </c>
    </row>
    <row r="62" spans="1:7" ht="15">
      <c r="A62" s="7" t="s">
        <v>44</v>
      </c>
      <c r="B62" s="292">
        <v>54</v>
      </c>
      <c r="C62" s="292">
        <v>1372</v>
      </c>
      <c r="D62" s="292">
        <v>206927</v>
      </c>
      <c r="E62" s="292">
        <v>63112</v>
      </c>
      <c r="F62" s="292">
        <v>896</v>
      </c>
      <c r="G62" s="292">
        <v>10002</v>
      </c>
    </row>
    <row r="63" spans="1:8" ht="15">
      <c r="A63" s="7" t="s">
        <v>45</v>
      </c>
      <c r="B63" s="292">
        <v>70</v>
      </c>
      <c r="C63" s="292">
        <v>2393</v>
      </c>
      <c r="D63" s="292">
        <v>314605</v>
      </c>
      <c r="E63" s="292">
        <v>96075</v>
      </c>
      <c r="F63" s="292">
        <v>602</v>
      </c>
      <c r="G63" s="292">
        <v>23203</v>
      </c>
      <c r="H63" s="175"/>
    </row>
    <row r="64" spans="1:8" ht="15">
      <c r="A64" s="7" t="s">
        <v>46</v>
      </c>
      <c r="B64" s="292">
        <v>55</v>
      </c>
      <c r="C64" s="292">
        <v>2259</v>
      </c>
      <c r="D64" s="292">
        <v>184258</v>
      </c>
      <c r="E64" s="292">
        <v>56296</v>
      </c>
      <c r="F64" s="292">
        <v>542</v>
      </c>
      <c r="G64" s="292">
        <v>8947</v>
      </c>
      <c r="H64" s="175"/>
    </row>
    <row r="65" spans="1:7" ht="15">
      <c r="A65" s="7" t="s">
        <v>47</v>
      </c>
      <c r="B65" s="292">
        <v>45</v>
      </c>
      <c r="C65" s="292">
        <v>716</v>
      </c>
      <c r="D65" s="292">
        <v>89113</v>
      </c>
      <c r="E65" s="292">
        <v>27320</v>
      </c>
      <c r="F65" s="292">
        <v>900</v>
      </c>
      <c r="G65" s="292">
        <v>10726</v>
      </c>
    </row>
    <row r="66" spans="1:7" ht="15">
      <c r="A66" s="7" t="s">
        <v>48</v>
      </c>
      <c r="B66" s="292">
        <v>23</v>
      </c>
      <c r="C66" s="292">
        <v>1489</v>
      </c>
      <c r="D66" s="292">
        <v>250466</v>
      </c>
      <c r="E66" s="292">
        <v>76474</v>
      </c>
      <c r="F66" s="292">
        <v>1241</v>
      </c>
      <c r="G66" s="292">
        <v>6878</v>
      </c>
    </row>
    <row r="67" spans="1:8" ht="15">
      <c r="A67" s="7" t="s">
        <v>49</v>
      </c>
      <c r="B67" s="292">
        <v>11</v>
      </c>
      <c r="C67" s="292">
        <v>142</v>
      </c>
      <c r="D67" s="292">
        <v>25168</v>
      </c>
      <c r="E67" s="292">
        <v>7665</v>
      </c>
      <c r="F67" s="292">
        <v>72</v>
      </c>
      <c r="G67" s="292">
        <v>2569</v>
      </c>
      <c r="H67" s="175"/>
    </row>
    <row r="68" spans="1:8" ht="15">
      <c r="A68" s="7" t="s">
        <v>50</v>
      </c>
      <c r="B68" s="292">
        <v>14</v>
      </c>
      <c r="C68" s="292">
        <v>220</v>
      </c>
      <c r="D68" s="292">
        <v>17747</v>
      </c>
      <c r="E68" s="292">
        <v>5419</v>
      </c>
      <c r="F68" s="292">
        <v>258</v>
      </c>
      <c r="G68" s="292">
        <v>3987</v>
      </c>
      <c r="H68" s="175"/>
    </row>
    <row r="69" spans="1:8" ht="15">
      <c r="A69" s="7" t="s">
        <v>51</v>
      </c>
      <c r="B69" s="291">
        <v>0</v>
      </c>
      <c r="C69" s="291">
        <v>0</v>
      </c>
      <c r="D69" s="291">
        <v>0</v>
      </c>
      <c r="E69" s="291">
        <v>0</v>
      </c>
      <c r="F69" s="291">
        <v>0</v>
      </c>
      <c r="G69" s="291">
        <v>0</v>
      </c>
      <c r="H69" s="175"/>
    </row>
    <row r="70" spans="1:8" ht="12.75">
      <c r="A70" s="3" t="s">
        <v>52</v>
      </c>
      <c r="B70" s="3">
        <f aca="true" t="shared" si="2" ref="B70:G70">SUM(B47:B69)</f>
        <v>564630</v>
      </c>
      <c r="C70" s="3">
        <f t="shared" si="2"/>
        <v>7589108</v>
      </c>
      <c r="D70" s="3">
        <f t="shared" si="2"/>
        <v>1138663946</v>
      </c>
      <c r="E70" s="3">
        <f t="shared" si="2"/>
        <v>347783207</v>
      </c>
      <c r="F70" s="3">
        <f t="shared" si="2"/>
        <v>2188810</v>
      </c>
      <c r="G70" s="3">
        <f t="shared" si="2"/>
        <v>59628766</v>
      </c>
      <c r="H70" s="175"/>
    </row>
    <row r="71" spans="1:8" ht="15">
      <c r="A71" s="7" t="s">
        <v>53</v>
      </c>
      <c r="B71" s="292">
        <v>30</v>
      </c>
      <c r="C71" s="292">
        <v>593</v>
      </c>
      <c r="D71" s="292">
        <v>256266</v>
      </c>
      <c r="E71" s="292">
        <v>78459</v>
      </c>
      <c r="F71" s="292">
        <v>360</v>
      </c>
      <c r="G71" s="292">
        <v>4622</v>
      </c>
      <c r="H71" s="175"/>
    </row>
    <row r="72" spans="1:8" ht="12.75">
      <c r="A72" s="176" t="s">
        <v>54</v>
      </c>
      <c r="B72" s="3">
        <f aca="true" t="shared" si="3" ref="B72:G72">SUM(B71)</f>
        <v>30</v>
      </c>
      <c r="C72" s="3">
        <f t="shared" si="3"/>
        <v>593</v>
      </c>
      <c r="D72" s="3">
        <f t="shared" si="3"/>
        <v>256266</v>
      </c>
      <c r="E72" s="3">
        <f t="shared" si="3"/>
        <v>78459</v>
      </c>
      <c r="F72" s="3">
        <f t="shared" si="3"/>
        <v>360</v>
      </c>
      <c r="G72" s="3">
        <f t="shared" si="3"/>
        <v>4622</v>
      </c>
      <c r="H72" s="175"/>
    </row>
    <row r="73" spans="1:8" ht="15">
      <c r="A73" s="7" t="s">
        <v>55</v>
      </c>
      <c r="B73" s="292">
        <v>6513</v>
      </c>
      <c r="C73" s="292">
        <v>31244</v>
      </c>
      <c r="D73" s="292">
        <v>1634842</v>
      </c>
      <c r="E73" s="292">
        <v>499501</v>
      </c>
      <c r="F73" s="292">
        <v>16678</v>
      </c>
      <c r="G73" s="292">
        <v>235101</v>
      </c>
      <c r="H73" s="175"/>
    </row>
    <row r="74" spans="1:8" ht="15">
      <c r="A74" s="7" t="s">
        <v>56</v>
      </c>
      <c r="B74" s="292">
        <v>168</v>
      </c>
      <c r="C74" s="292">
        <v>6359</v>
      </c>
      <c r="D74" s="292">
        <v>2108</v>
      </c>
      <c r="E74" s="292">
        <v>644</v>
      </c>
      <c r="F74" s="292">
        <v>10696</v>
      </c>
      <c r="G74" s="292">
        <v>34154</v>
      </c>
      <c r="H74" s="175"/>
    </row>
    <row r="75" spans="1:8" ht="15">
      <c r="A75" s="7" t="s">
        <v>57</v>
      </c>
      <c r="B75" s="288">
        <v>0</v>
      </c>
      <c r="C75" s="288">
        <v>0</v>
      </c>
      <c r="D75" s="288">
        <v>0</v>
      </c>
      <c r="E75" s="288">
        <v>0</v>
      </c>
      <c r="F75" s="288">
        <v>0</v>
      </c>
      <c r="G75" s="292">
        <v>3332</v>
      </c>
      <c r="H75" s="175"/>
    </row>
    <row r="76" spans="1:8" ht="15">
      <c r="A76" s="7" t="s">
        <v>58</v>
      </c>
      <c r="B76" s="292">
        <v>215</v>
      </c>
      <c r="C76" s="292">
        <v>7681</v>
      </c>
      <c r="D76" s="292">
        <v>5053</v>
      </c>
      <c r="E76" s="292">
        <v>1543</v>
      </c>
      <c r="F76" s="292">
        <v>8975</v>
      </c>
      <c r="G76" s="292">
        <v>31756</v>
      </c>
      <c r="H76" s="175"/>
    </row>
    <row r="77" spans="1:8" ht="15">
      <c r="A77" s="7" t="s">
        <v>122</v>
      </c>
      <c r="B77" s="292">
        <v>7</v>
      </c>
      <c r="C77" s="292">
        <v>428</v>
      </c>
      <c r="D77" s="292">
        <v>22592</v>
      </c>
      <c r="E77" s="292">
        <v>6975</v>
      </c>
      <c r="F77" s="288">
        <v>0</v>
      </c>
      <c r="G77" s="292">
        <v>2644</v>
      </c>
      <c r="H77" s="175"/>
    </row>
    <row r="78" spans="1:8" ht="15">
      <c r="A78" s="7" t="s">
        <v>127</v>
      </c>
      <c r="B78" s="292">
        <v>4678</v>
      </c>
      <c r="C78" s="292">
        <v>9561</v>
      </c>
      <c r="D78" s="292">
        <v>546595</v>
      </c>
      <c r="E78" s="292">
        <v>166817</v>
      </c>
      <c r="F78" s="292">
        <v>12500</v>
      </c>
      <c r="G78" s="292">
        <v>70275</v>
      </c>
      <c r="H78" s="175"/>
    </row>
    <row r="79" spans="1:8" ht="15">
      <c r="A79" s="7" t="s">
        <v>7</v>
      </c>
      <c r="B79" s="292">
        <v>99</v>
      </c>
      <c r="C79" s="292">
        <v>644</v>
      </c>
      <c r="D79" s="292">
        <v>36515</v>
      </c>
      <c r="E79" s="292">
        <v>11162</v>
      </c>
      <c r="F79" s="288">
        <v>0</v>
      </c>
      <c r="G79" s="292">
        <v>6568</v>
      </c>
      <c r="H79" s="175"/>
    </row>
    <row r="80" spans="1:8" ht="15">
      <c r="A80" s="7" t="s">
        <v>59</v>
      </c>
      <c r="B80" s="288">
        <v>0</v>
      </c>
      <c r="C80" s="288">
        <v>0</v>
      </c>
      <c r="D80" s="288">
        <v>0</v>
      </c>
      <c r="E80" s="288">
        <v>0</v>
      </c>
      <c r="F80" s="292">
        <v>240</v>
      </c>
      <c r="G80" s="292">
        <v>240</v>
      </c>
      <c r="H80" s="175"/>
    </row>
    <row r="81" spans="1:8" ht="15">
      <c r="A81" s="7" t="s">
        <v>57</v>
      </c>
      <c r="B81" s="291">
        <v>0</v>
      </c>
      <c r="C81" s="291">
        <v>0</v>
      </c>
      <c r="D81" s="291">
        <v>0</v>
      </c>
      <c r="E81" s="291">
        <v>0</v>
      </c>
      <c r="F81" s="291">
        <v>0</v>
      </c>
      <c r="G81" s="291">
        <v>0</v>
      </c>
      <c r="H81" s="175"/>
    </row>
    <row r="82" spans="1:8" ht="15">
      <c r="A82" s="7" t="s">
        <v>60</v>
      </c>
      <c r="B82" s="292">
        <v>2</v>
      </c>
      <c r="C82" s="292">
        <v>80</v>
      </c>
      <c r="D82" s="292">
        <v>433</v>
      </c>
      <c r="E82" s="292">
        <v>132</v>
      </c>
      <c r="F82" s="292">
        <v>356</v>
      </c>
      <c r="G82" s="292">
        <v>136</v>
      </c>
      <c r="H82" s="175"/>
    </row>
    <row r="83" spans="1:8" ht="15">
      <c r="A83" s="7" t="s">
        <v>122</v>
      </c>
      <c r="B83" s="288">
        <v>0</v>
      </c>
      <c r="C83" s="288">
        <v>0</v>
      </c>
      <c r="D83" s="288">
        <v>0</v>
      </c>
      <c r="E83" s="288">
        <v>0</v>
      </c>
      <c r="F83" s="288">
        <v>0</v>
      </c>
      <c r="G83" s="288">
        <v>1</v>
      </c>
      <c r="H83" s="175"/>
    </row>
    <row r="84" spans="1:8" ht="15">
      <c r="A84" s="7" t="s">
        <v>128</v>
      </c>
      <c r="B84" s="292">
        <v>3</v>
      </c>
      <c r="C84" s="292">
        <v>28</v>
      </c>
      <c r="D84" s="292">
        <v>1578</v>
      </c>
      <c r="E84" s="292">
        <v>486</v>
      </c>
      <c r="F84" s="292">
        <v>692</v>
      </c>
      <c r="G84" s="292">
        <v>1473</v>
      </c>
      <c r="H84" s="175"/>
    </row>
    <row r="85" spans="1:8" ht="15">
      <c r="A85" s="7" t="s">
        <v>7</v>
      </c>
      <c r="B85" s="291">
        <v>0</v>
      </c>
      <c r="C85" s="291">
        <v>0</v>
      </c>
      <c r="D85" s="291">
        <v>0</v>
      </c>
      <c r="E85" s="291">
        <v>0</v>
      </c>
      <c r="F85" s="291">
        <v>0</v>
      </c>
      <c r="G85" s="291">
        <v>0</v>
      </c>
      <c r="H85" s="175"/>
    </row>
    <row r="86" spans="1:8" ht="15">
      <c r="A86" s="7" t="s">
        <v>61</v>
      </c>
      <c r="B86" s="292">
        <v>20979</v>
      </c>
      <c r="C86" s="292">
        <v>103664</v>
      </c>
      <c r="D86" s="292">
        <v>2112835</v>
      </c>
      <c r="E86" s="292">
        <v>645470</v>
      </c>
      <c r="F86" s="292">
        <v>27985</v>
      </c>
      <c r="G86" s="292">
        <v>469419</v>
      </c>
      <c r="H86" s="175"/>
    </row>
    <row r="87" spans="1:8" ht="15">
      <c r="A87" s="7" t="s">
        <v>62</v>
      </c>
      <c r="B87" s="292">
        <v>209</v>
      </c>
      <c r="C87" s="292">
        <v>15201</v>
      </c>
      <c r="D87" s="292">
        <v>17880</v>
      </c>
      <c r="E87" s="292">
        <v>5470</v>
      </c>
      <c r="F87" s="292">
        <v>19244</v>
      </c>
      <c r="G87" s="292">
        <v>75501</v>
      </c>
      <c r="H87" s="175"/>
    </row>
    <row r="88" spans="1:8" ht="15">
      <c r="A88" s="7" t="s">
        <v>57</v>
      </c>
      <c r="B88" s="292">
        <v>16</v>
      </c>
      <c r="C88" s="292">
        <v>2516</v>
      </c>
      <c r="D88" s="292">
        <v>43732</v>
      </c>
      <c r="E88" s="292">
        <v>13344</v>
      </c>
      <c r="F88" s="288">
        <v>0</v>
      </c>
      <c r="G88" s="292">
        <v>15294</v>
      </c>
      <c r="H88" s="175"/>
    </row>
    <row r="89" spans="1:8" ht="15">
      <c r="A89" s="7" t="s">
        <v>63</v>
      </c>
      <c r="B89" s="292">
        <v>91</v>
      </c>
      <c r="C89" s="292">
        <v>8814</v>
      </c>
      <c r="D89" s="292">
        <v>2647</v>
      </c>
      <c r="E89" s="292">
        <v>809</v>
      </c>
      <c r="F89" s="292">
        <v>34865</v>
      </c>
      <c r="G89" s="292">
        <v>59568</v>
      </c>
      <c r="H89" s="175"/>
    </row>
    <row r="90" spans="1:8" ht="15">
      <c r="A90" s="7" t="s">
        <v>133</v>
      </c>
      <c r="B90" s="294">
        <v>19</v>
      </c>
      <c r="C90" s="294">
        <v>1315</v>
      </c>
      <c r="D90" s="294">
        <v>26541</v>
      </c>
      <c r="E90" s="294">
        <v>8131</v>
      </c>
      <c r="F90" s="291">
        <v>0</v>
      </c>
      <c r="G90" s="294">
        <v>1315</v>
      </c>
      <c r="H90" s="175"/>
    </row>
    <row r="91" spans="1:8" ht="15">
      <c r="A91" s="7" t="s">
        <v>64</v>
      </c>
      <c r="B91" s="291">
        <v>0</v>
      </c>
      <c r="C91" s="291">
        <v>0</v>
      </c>
      <c r="D91" s="291">
        <v>0</v>
      </c>
      <c r="E91" s="291">
        <v>0</v>
      </c>
      <c r="F91" s="291">
        <v>0</v>
      </c>
      <c r="G91" s="291">
        <v>0</v>
      </c>
      <c r="H91" s="175"/>
    </row>
    <row r="92" spans="1:8" ht="15">
      <c r="A92" s="7" t="s">
        <v>63</v>
      </c>
      <c r="B92" s="288">
        <v>0</v>
      </c>
      <c r="C92" s="288">
        <v>0</v>
      </c>
      <c r="D92" s="288">
        <v>0</v>
      </c>
      <c r="E92" s="288">
        <v>0</v>
      </c>
      <c r="F92" s="288">
        <v>0</v>
      </c>
      <c r="G92" s="288">
        <v>354</v>
      </c>
      <c r="H92" s="175"/>
    </row>
    <row r="93" spans="1:8" ht="15">
      <c r="A93" s="7" t="s">
        <v>122</v>
      </c>
      <c r="B93" s="291">
        <v>0</v>
      </c>
      <c r="C93" s="291">
        <v>0</v>
      </c>
      <c r="D93" s="291">
        <v>0</v>
      </c>
      <c r="E93" s="291">
        <v>0</v>
      </c>
      <c r="F93" s="291">
        <v>0</v>
      </c>
      <c r="G93" s="291">
        <v>0</v>
      </c>
      <c r="H93" s="175"/>
    </row>
    <row r="94" spans="1:8" ht="15">
      <c r="A94" s="7" t="s">
        <v>65</v>
      </c>
      <c r="B94" s="292">
        <v>1028</v>
      </c>
      <c r="C94" s="292">
        <v>12370</v>
      </c>
      <c r="D94" s="292">
        <v>422490</v>
      </c>
      <c r="E94" s="292">
        <v>128471</v>
      </c>
      <c r="F94" s="292">
        <v>1888</v>
      </c>
      <c r="G94" s="292">
        <v>56863</v>
      </c>
      <c r="H94" s="175"/>
    </row>
    <row r="95" spans="1:8" ht="15">
      <c r="A95" s="7" t="s">
        <v>66</v>
      </c>
      <c r="B95" s="292">
        <v>249</v>
      </c>
      <c r="C95" s="292">
        <v>4625</v>
      </c>
      <c r="D95" s="292">
        <v>211740</v>
      </c>
      <c r="E95" s="292">
        <v>64718</v>
      </c>
      <c r="F95" s="292">
        <v>5798</v>
      </c>
      <c r="G95" s="292">
        <v>15308</v>
      </c>
      <c r="H95" s="175"/>
    </row>
    <row r="96" spans="1:8" ht="15">
      <c r="A96" s="7" t="s">
        <v>134</v>
      </c>
      <c r="B96" s="291">
        <v>0</v>
      </c>
      <c r="C96" s="291">
        <v>0</v>
      </c>
      <c r="D96" s="291">
        <v>0</v>
      </c>
      <c r="E96" s="291">
        <v>0</v>
      </c>
      <c r="F96" s="291">
        <v>0</v>
      </c>
      <c r="G96" s="291">
        <v>0</v>
      </c>
      <c r="H96" s="175"/>
    </row>
    <row r="97" spans="1:8" ht="15">
      <c r="A97" s="7" t="s">
        <v>59</v>
      </c>
      <c r="B97" s="291">
        <v>0</v>
      </c>
      <c r="C97" s="291">
        <v>0</v>
      </c>
      <c r="D97" s="291">
        <v>0</v>
      </c>
      <c r="E97" s="291">
        <v>0</v>
      </c>
      <c r="F97" s="291">
        <v>0</v>
      </c>
      <c r="G97" s="291">
        <v>0</v>
      </c>
      <c r="H97" s="175"/>
    </row>
    <row r="98" spans="1:8" ht="15">
      <c r="A98" s="7" t="s">
        <v>67</v>
      </c>
      <c r="B98" s="288">
        <v>9</v>
      </c>
      <c r="C98" s="292">
        <v>120</v>
      </c>
      <c r="D98" s="292">
        <v>5142</v>
      </c>
      <c r="E98" s="292">
        <v>1576</v>
      </c>
      <c r="F98" s="292">
        <v>98</v>
      </c>
      <c r="G98" s="292">
        <v>4066</v>
      </c>
      <c r="H98" s="175"/>
    </row>
    <row r="99" spans="1:8" ht="15">
      <c r="A99" s="7" t="s">
        <v>68</v>
      </c>
      <c r="B99" s="292">
        <v>235</v>
      </c>
      <c r="C99" s="292">
        <v>513</v>
      </c>
      <c r="D99" s="292">
        <v>18015</v>
      </c>
      <c r="E99" s="292">
        <v>5484</v>
      </c>
      <c r="F99" s="288">
        <v>0</v>
      </c>
      <c r="G99" s="292">
        <v>4324</v>
      </c>
      <c r="H99" s="175"/>
    </row>
    <row r="100" spans="1:8" ht="15">
      <c r="A100" s="7" t="s">
        <v>69</v>
      </c>
      <c r="B100" s="294">
        <v>2</v>
      </c>
      <c r="C100" s="294">
        <v>46</v>
      </c>
      <c r="D100" s="294">
        <v>1</v>
      </c>
      <c r="E100" s="290">
        <v>0</v>
      </c>
      <c r="F100" s="294">
        <v>46</v>
      </c>
      <c r="G100" s="294">
        <v>698</v>
      </c>
      <c r="H100" s="175"/>
    </row>
    <row r="101" spans="1:8" ht="15">
      <c r="A101" s="7" t="s">
        <v>57</v>
      </c>
      <c r="B101" s="290">
        <v>0</v>
      </c>
      <c r="C101" s="290">
        <v>0</v>
      </c>
      <c r="D101" s="290">
        <v>0</v>
      </c>
      <c r="E101" s="290">
        <v>0</v>
      </c>
      <c r="F101" s="290">
        <v>0</v>
      </c>
      <c r="G101" s="294">
        <v>404</v>
      </c>
      <c r="H101" s="175"/>
    </row>
    <row r="102" spans="1:8" ht="15">
      <c r="A102" s="7" t="s">
        <v>70</v>
      </c>
      <c r="B102" s="292">
        <v>2</v>
      </c>
      <c r="C102" s="292">
        <v>46</v>
      </c>
      <c r="D102" s="292">
        <v>79</v>
      </c>
      <c r="E102" s="292">
        <v>24</v>
      </c>
      <c r="F102" s="292">
        <v>46</v>
      </c>
      <c r="G102" s="292">
        <v>698</v>
      </c>
      <c r="H102" s="175"/>
    </row>
    <row r="103" spans="1:8" ht="15">
      <c r="A103" s="7" t="s">
        <v>122</v>
      </c>
      <c r="B103" s="292">
        <v>2</v>
      </c>
      <c r="C103" s="292">
        <v>46</v>
      </c>
      <c r="D103" s="292">
        <v>1650</v>
      </c>
      <c r="E103" s="292">
        <v>505</v>
      </c>
      <c r="F103" s="288">
        <v>0</v>
      </c>
      <c r="G103" s="292">
        <v>248</v>
      </c>
      <c r="H103" s="175"/>
    </row>
    <row r="104" spans="1:8" ht="15">
      <c r="A104" s="7" t="s">
        <v>124</v>
      </c>
      <c r="B104" s="291">
        <v>0</v>
      </c>
      <c r="C104" s="291">
        <v>0</v>
      </c>
      <c r="D104" s="291">
        <v>0</v>
      </c>
      <c r="E104" s="291">
        <v>0</v>
      </c>
      <c r="F104" s="291">
        <v>0</v>
      </c>
      <c r="G104" s="291">
        <v>0</v>
      </c>
      <c r="H104" s="175"/>
    </row>
    <row r="105" spans="1:8" ht="12.75">
      <c r="A105" s="3" t="s">
        <v>71</v>
      </c>
      <c r="B105" s="3">
        <f aca="true" t="shared" si="4" ref="B105:G105">SUM(B73:B104)</f>
        <v>34526</v>
      </c>
      <c r="C105" s="3">
        <f t="shared" si="4"/>
        <v>205301</v>
      </c>
      <c r="D105" s="3">
        <f t="shared" si="4"/>
        <v>5112468</v>
      </c>
      <c r="E105" s="3">
        <f t="shared" si="4"/>
        <v>1561262</v>
      </c>
      <c r="F105" s="3">
        <f t="shared" si="4"/>
        <v>140107</v>
      </c>
      <c r="G105" s="3">
        <f t="shared" si="4"/>
        <v>1089740</v>
      </c>
      <c r="H105" s="175"/>
    </row>
    <row r="106" spans="1:8" ht="13.5" thickBot="1">
      <c r="A106" s="3" t="s">
        <v>72</v>
      </c>
      <c r="B106" s="3">
        <f aca="true" t="shared" si="5" ref="B106:G106">SUM(B105,B72,B70,B46,B16)</f>
        <v>1381651</v>
      </c>
      <c r="C106" s="3">
        <f t="shared" si="5"/>
        <v>38484419</v>
      </c>
      <c r="D106" s="3">
        <f t="shared" si="5"/>
        <v>3598148201</v>
      </c>
      <c r="E106" s="3">
        <f t="shared" si="5"/>
        <v>1099531920</v>
      </c>
      <c r="F106" s="3">
        <f t="shared" si="5"/>
        <v>34240747</v>
      </c>
      <c r="G106" s="3">
        <f t="shared" si="5"/>
        <v>310788401</v>
      </c>
      <c r="H106" s="175"/>
    </row>
    <row r="107" spans="1:7" ht="13.5" thickBot="1">
      <c r="A107" s="671" t="s">
        <v>73</v>
      </c>
      <c r="B107" s="672">
        <v>0</v>
      </c>
      <c r="C107" s="672">
        <v>0</v>
      </c>
      <c r="D107" s="672">
        <v>0</v>
      </c>
      <c r="E107" s="672">
        <v>0</v>
      </c>
      <c r="F107" s="672">
        <v>0</v>
      </c>
      <c r="G107" s="673">
        <v>0</v>
      </c>
    </row>
    <row r="108" spans="1:8" ht="15">
      <c r="A108" s="7" t="s">
        <v>74</v>
      </c>
      <c r="B108" s="291">
        <v>0</v>
      </c>
      <c r="C108" s="291">
        <v>0</v>
      </c>
      <c r="D108" s="291">
        <v>0</v>
      </c>
      <c r="E108" s="291">
        <v>0</v>
      </c>
      <c r="F108" s="290">
        <v>0</v>
      </c>
      <c r="G108" s="291">
        <v>0</v>
      </c>
      <c r="H108" s="175"/>
    </row>
    <row r="109" spans="1:9" ht="15">
      <c r="A109" s="7" t="s">
        <v>75</v>
      </c>
      <c r="B109" s="288">
        <v>94</v>
      </c>
      <c r="C109" s="289">
        <v>12572</v>
      </c>
      <c r="D109" s="289">
        <v>628616.029</v>
      </c>
      <c r="E109" s="289">
        <v>191832.951</v>
      </c>
      <c r="F109" s="291">
        <v>373097</v>
      </c>
      <c r="G109" s="291">
        <v>56434</v>
      </c>
      <c r="H109" s="177"/>
      <c r="I109" s="296"/>
    </row>
    <row r="110" spans="1:9" ht="15">
      <c r="A110" s="7" t="s">
        <v>76</v>
      </c>
      <c r="B110" s="288">
        <v>15</v>
      </c>
      <c r="C110" s="289">
        <v>41925</v>
      </c>
      <c r="D110" s="289">
        <v>2096143.949</v>
      </c>
      <c r="E110" s="289">
        <v>642711.276</v>
      </c>
      <c r="F110" s="291">
        <v>278647</v>
      </c>
      <c r="G110" s="291">
        <v>185542</v>
      </c>
      <c r="H110" s="177"/>
      <c r="I110" s="296"/>
    </row>
    <row r="111" spans="1:9" ht="15">
      <c r="A111" s="7" t="s">
        <v>77</v>
      </c>
      <c r="B111" s="291">
        <v>0</v>
      </c>
      <c r="C111" s="291">
        <v>0</v>
      </c>
      <c r="D111" s="291">
        <v>0</v>
      </c>
      <c r="E111" s="291">
        <v>0</v>
      </c>
      <c r="F111" s="291">
        <v>3200</v>
      </c>
      <c r="G111" s="291">
        <v>0</v>
      </c>
      <c r="H111" s="177"/>
      <c r="I111" s="296"/>
    </row>
    <row r="112" spans="1:9" ht="15">
      <c r="A112" s="7" t="s">
        <v>78</v>
      </c>
      <c r="B112" s="288">
        <v>0</v>
      </c>
      <c r="C112" s="288">
        <v>0</v>
      </c>
      <c r="D112" s="288">
        <v>0</v>
      </c>
      <c r="E112" s="288">
        <v>0</v>
      </c>
      <c r="F112" s="291">
        <v>172916</v>
      </c>
      <c r="G112" s="291">
        <v>9216</v>
      </c>
      <c r="H112" s="177"/>
      <c r="I112" s="296"/>
    </row>
    <row r="113" spans="1:9" ht="15">
      <c r="A113" s="7" t="s">
        <v>79</v>
      </c>
      <c r="B113" s="291">
        <v>0</v>
      </c>
      <c r="C113" s="291">
        <v>0</v>
      </c>
      <c r="D113" s="291">
        <v>0</v>
      </c>
      <c r="E113" s="291">
        <v>0</v>
      </c>
      <c r="F113" s="291">
        <v>0</v>
      </c>
      <c r="G113" s="291">
        <v>0</v>
      </c>
      <c r="H113" s="177"/>
      <c r="I113" s="296"/>
    </row>
    <row r="114" spans="1:9" ht="15">
      <c r="A114" s="7" t="s">
        <v>80</v>
      </c>
      <c r="B114" s="288">
        <v>6</v>
      </c>
      <c r="C114" s="288">
        <v>2000</v>
      </c>
      <c r="D114" s="288">
        <v>100000</v>
      </c>
      <c r="E114" s="298">
        <v>29950.88</v>
      </c>
      <c r="F114" s="291">
        <v>329849</v>
      </c>
      <c r="G114" s="291">
        <v>11600</v>
      </c>
      <c r="H114" s="175"/>
      <c r="I114" s="296"/>
    </row>
    <row r="115" spans="1:8" ht="15">
      <c r="A115" s="7" t="s">
        <v>81</v>
      </c>
      <c r="B115" s="291">
        <v>0</v>
      </c>
      <c r="C115" s="291">
        <v>0</v>
      </c>
      <c r="D115" s="291">
        <v>0</v>
      </c>
      <c r="E115" s="291">
        <v>0</v>
      </c>
      <c r="F115" s="290">
        <v>0</v>
      </c>
      <c r="G115" s="291">
        <v>0</v>
      </c>
      <c r="H115" s="175"/>
    </row>
    <row r="116" spans="1:9" ht="15">
      <c r="A116" s="7" t="s">
        <v>82</v>
      </c>
      <c r="B116" s="288">
        <v>3</v>
      </c>
      <c r="C116" s="288">
        <v>1353</v>
      </c>
      <c r="D116" s="298">
        <v>67667.746</v>
      </c>
      <c r="E116" s="298">
        <v>20541.857</v>
      </c>
      <c r="F116" s="291">
        <v>1668514</v>
      </c>
      <c r="G116" s="291">
        <v>93609</v>
      </c>
      <c r="H116" s="175"/>
      <c r="I116" s="296"/>
    </row>
    <row r="117" spans="1:9" ht="15">
      <c r="A117" s="7" t="s">
        <v>83</v>
      </c>
      <c r="B117" s="291">
        <v>0</v>
      </c>
      <c r="C117" s="291">
        <v>0</v>
      </c>
      <c r="D117" s="291">
        <v>0</v>
      </c>
      <c r="E117" s="291">
        <v>0</v>
      </c>
      <c r="F117" s="291">
        <v>209170</v>
      </c>
      <c r="G117" s="291">
        <v>0</v>
      </c>
      <c r="H117" s="175"/>
      <c r="I117" s="296"/>
    </row>
    <row r="118" spans="1:8" ht="15">
      <c r="A118" s="7" t="s">
        <v>84</v>
      </c>
      <c r="B118" s="291">
        <v>0</v>
      </c>
      <c r="C118" s="291">
        <v>0</v>
      </c>
      <c r="D118" s="291">
        <v>0</v>
      </c>
      <c r="E118" s="291">
        <v>0</v>
      </c>
      <c r="F118" s="290">
        <v>0</v>
      </c>
      <c r="G118" s="291">
        <v>0</v>
      </c>
      <c r="H118" s="175"/>
    </row>
    <row r="119" spans="1:9" ht="15">
      <c r="A119" s="7" t="s">
        <v>126</v>
      </c>
      <c r="B119" s="288">
        <v>131</v>
      </c>
      <c r="C119" s="289">
        <v>164627</v>
      </c>
      <c r="D119" s="289">
        <v>8231239.807</v>
      </c>
      <c r="E119" s="289">
        <v>2493787.655</v>
      </c>
      <c r="F119" s="291">
        <v>1665786</v>
      </c>
      <c r="G119" s="291">
        <v>439734</v>
      </c>
      <c r="H119" s="175"/>
      <c r="I119" s="296"/>
    </row>
    <row r="120" spans="1:9" ht="15">
      <c r="A120" s="7" t="s">
        <v>85</v>
      </c>
      <c r="B120" s="288">
        <v>0</v>
      </c>
      <c r="C120" s="288">
        <v>0</v>
      </c>
      <c r="D120" s="288">
        <v>0</v>
      </c>
      <c r="E120" s="288">
        <v>0</v>
      </c>
      <c r="F120" s="291">
        <v>6352</v>
      </c>
      <c r="G120" s="291">
        <v>2577</v>
      </c>
      <c r="H120" s="175"/>
      <c r="I120" s="296"/>
    </row>
    <row r="121" spans="1:8" ht="15">
      <c r="A121" s="7" t="s">
        <v>86</v>
      </c>
      <c r="B121" s="291">
        <v>0</v>
      </c>
      <c r="C121" s="291">
        <v>0</v>
      </c>
      <c r="D121" s="291">
        <v>0</v>
      </c>
      <c r="E121" s="291">
        <v>0</v>
      </c>
      <c r="F121" s="290">
        <v>0</v>
      </c>
      <c r="G121" s="291">
        <v>0</v>
      </c>
      <c r="H121" s="175"/>
    </row>
    <row r="122" spans="1:9" ht="15">
      <c r="A122" s="297" t="s">
        <v>125</v>
      </c>
      <c r="B122" s="291">
        <v>3</v>
      </c>
      <c r="C122" s="291">
        <v>538</v>
      </c>
      <c r="D122" s="291">
        <v>26932.223</v>
      </c>
      <c r="E122" s="291">
        <v>8153.62</v>
      </c>
      <c r="F122" s="290">
        <v>538</v>
      </c>
      <c r="G122" s="291">
        <v>538</v>
      </c>
      <c r="H122" s="175"/>
      <c r="I122" s="296"/>
    </row>
    <row r="123" spans="1:9" ht="15">
      <c r="A123" s="288" t="s">
        <v>142</v>
      </c>
      <c r="B123" s="291">
        <v>1</v>
      </c>
      <c r="C123" s="291">
        <v>77</v>
      </c>
      <c r="D123" s="291">
        <v>3848.184</v>
      </c>
      <c r="E123" s="291">
        <v>1157.627</v>
      </c>
      <c r="F123" s="291">
        <v>4244</v>
      </c>
      <c r="G123" s="291">
        <v>4666</v>
      </c>
      <c r="H123" s="175"/>
      <c r="I123" s="296"/>
    </row>
    <row r="124" spans="1:9" ht="15">
      <c r="A124" s="288" t="s">
        <v>137</v>
      </c>
      <c r="B124" s="291">
        <v>0</v>
      </c>
      <c r="C124" s="291">
        <v>0</v>
      </c>
      <c r="D124" s="291">
        <v>0</v>
      </c>
      <c r="E124" s="291">
        <v>0</v>
      </c>
      <c r="F124" s="291">
        <v>1416</v>
      </c>
      <c r="G124" s="291">
        <v>0</v>
      </c>
      <c r="H124" s="175"/>
      <c r="I124" s="296"/>
    </row>
    <row r="125" spans="1:9" ht="15">
      <c r="A125" s="288" t="s">
        <v>138</v>
      </c>
      <c r="B125" s="291">
        <v>0</v>
      </c>
      <c r="C125" s="291">
        <v>0</v>
      </c>
      <c r="D125" s="291">
        <v>0</v>
      </c>
      <c r="E125" s="291">
        <v>0</v>
      </c>
      <c r="F125" s="290">
        <v>977</v>
      </c>
      <c r="G125" s="291">
        <v>0</v>
      </c>
      <c r="H125" s="175"/>
      <c r="I125" s="296"/>
    </row>
    <row r="126" spans="1:9" ht="15">
      <c r="A126" s="288" t="s">
        <v>148</v>
      </c>
      <c r="B126" s="291">
        <v>6</v>
      </c>
      <c r="C126" s="291">
        <v>19</v>
      </c>
      <c r="D126" s="291">
        <v>946.196</v>
      </c>
      <c r="E126" s="291">
        <v>290.079</v>
      </c>
      <c r="F126" s="290">
        <v>19</v>
      </c>
      <c r="G126" s="291">
        <v>19</v>
      </c>
      <c r="I126" s="296"/>
    </row>
    <row r="127" spans="1:8" ht="12.75">
      <c r="A127" s="3" t="s">
        <v>87</v>
      </c>
      <c r="B127" s="3">
        <f aca="true" t="shared" si="6" ref="B127:G127">SUM(B108:B126)</f>
        <v>259</v>
      </c>
      <c r="C127" s="3">
        <f t="shared" si="6"/>
        <v>223111</v>
      </c>
      <c r="D127" s="3">
        <f t="shared" si="6"/>
        <v>11155394.134</v>
      </c>
      <c r="E127" s="3">
        <f t="shared" si="6"/>
        <v>3388425.945</v>
      </c>
      <c r="F127" s="3">
        <f t="shared" si="6"/>
        <v>4714725</v>
      </c>
      <c r="G127" s="3">
        <f t="shared" si="6"/>
        <v>803935</v>
      </c>
      <c r="H127" s="175"/>
    </row>
    <row r="128" spans="1:9" ht="15">
      <c r="A128" s="7" t="s">
        <v>88</v>
      </c>
      <c r="B128" s="290">
        <v>38</v>
      </c>
      <c r="C128" s="291">
        <v>169818</v>
      </c>
      <c r="D128" s="291">
        <v>27809237.7</v>
      </c>
      <c r="E128" s="291">
        <v>8454270.118</v>
      </c>
      <c r="F128" s="291">
        <v>460198</v>
      </c>
      <c r="G128" s="291">
        <v>516459</v>
      </c>
      <c r="H128" s="175"/>
      <c r="I128" s="296"/>
    </row>
    <row r="129" spans="1:9" ht="15">
      <c r="A129" s="7" t="s">
        <v>89</v>
      </c>
      <c r="B129" s="290">
        <v>10</v>
      </c>
      <c r="C129" s="290">
        <v>165543</v>
      </c>
      <c r="D129" s="291">
        <v>27111656.1</v>
      </c>
      <c r="E129" s="291">
        <v>8241501.602</v>
      </c>
      <c r="F129" s="291">
        <v>195143</v>
      </c>
      <c r="G129" s="291">
        <v>167893</v>
      </c>
      <c r="I129" s="296"/>
    </row>
    <row r="130" spans="1:9" ht="15">
      <c r="A130" s="7" t="s">
        <v>90</v>
      </c>
      <c r="B130" s="290">
        <v>605</v>
      </c>
      <c r="C130" s="291">
        <v>6873</v>
      </c>
      <c r="D130" s="291">
        <v>375522.834</v>
      </c>
      <c r="E130" s="291">
        <v>115498.017</v>
      </c>
      <c r="F130" s="291">
        <v>43362</v>
      </c>
      <c r="G130" s="291">
        <v>71042</v>
      </c>
      <c r="I130" s="296"/>
    </row>
    <row r="131" spans="1:9" ht="15">
      <c r="A131" s="7" t="s">
        <v>91</v>
      </c>
      <c r="B131" s="290">
        <v>367</v>
      </c>
      <c r="C131" s="291">
        <v>4088</v>
      </c>
      <c r="D131" s="291">
        <v>224749.707</v>
      </c>
      <c r="E131" s="291">
        <v>68805.065</v>
      </c>
      <c r="F131" s="291">
        <v>23989</v>
      </c>
      <c r="G131" s="291">
        <v>29263</v>
      </c>
      <c r="I131" s="296"/>
    </row>
    <row r="132" spans="1:9" ht="15">
      <c r="A132" s="7" t="s">
        <v>92</v>
      </c>
      <c r="B132" s="291">
        <v>0</v>
      </c>
      <c r="C132" s="291">
        <v>0</v>
      </c>
      <c r="D132" s="291">
        <v>0</v>
      </c>
      <c r="E132" s="291">
        <v>0</v>
      </c>
      <c r="F132" s="181">
        <v>0</v>
      </c>
      <c r="G132" s="291">
        <v>0</v>
      </c>
      <c r="I132" s="175"/>
    </row>
    <row r="133" spans="1:9" ht="15">
      <c r="A133" s="7" t="s">
        <v>93</v>
      </c>
      <c r="B133" s="291">
        <v>0</v>
      </c>
      <c r="C133" s="291">
        <v>0</v>
      </c>
      <c r="D133" s="291">
        <v>0</v>
      </c>
      <c r="E133" s="291">
        <v>0</v>
      </c>
      <c r="F133" s="181">
        <v>0</v>
      </c>
      <c r="G133" s="291">
        <v>0</v>
      </c>
      <c r="I133" s="175"/>
    </row>
    <row r="134" spans="1:9" ht="15">
      <c r="A134" s="7" t="s">
        <v>94</v>
      </c>
      <c r="B134" s="290">
        <v>0</v>
      </c>
      <c r="C134" s="288">
        <v>0</v>
      </c>
      <c r="D134" s="288">
        <v>0</v>
      </c>
      <c r="E134" s="288">
        <v>0</v>
      </c>
      <c r="F134" s="288">
        <v>0</v>
      </c>
      <c r="G134" s="291">
        <v>0</v>
      </c>
      <c r="I134" s="175"/>
    </row>
    <row r="135" spans="1:9" ht="15">
      <c r="A135" s="7" t="s">
        <v>95</v>
      </c>
      <c r="B135" s="290">
        <v>0</v>
      </c>
      <c r="C135" s="288">
        <v>0</v>
      </c>
      <c r="D135" s="288">
        <v>0</v>
      </c>
      <c r="E135" s="288">
        <v>0</v>
      </c>
      <c r="F135" s="288">
        <v>0</v>
      </c>
      <c r="G135" s="291">
        <v>0</v>
      </c>
      <c r="I135" s="175"/>
    </row>
    <row r="136" spans="1:9" ht="15">
      <c r="A136" s="7" t="s">
        <v>96</v>
      </c>
      <c r="B136" s="290">
        <v>9</v>
      </c>
      <c r="C136" s="291">
        <v>771</v>
      </c>
      <c r="D136" s="291">
        <v>163681.847</v>
      </c>
      <c r="E136" s="291">
        <v>50106.661</v>
      </c>
      <c r="F136" s="291">
        <v>86526</v>
      </c>
      <c r="G136" s="291">
        <v>140489</v>
      </c>
      <c r="I136" s="296"/>
    </row>
    <row r="137" spans="1:9" ht="15">
      <c r="A137" s="7" t="s">
        <v>97</v>
      </c>
      <c r="B137" s="290">
        <v>4</v>
      </c>
      <c r="C137" s="291">
        <v>88000</v>
      </c>
      <c r="D137" s="291">
        <v>18626108.16</v>
      </c>
      <c r="E137" s="291">
        <v>5638977.98</v>
      </c>
      <c r="F137" s="291">
        <v>161947</v>
      </c>
      <c r="G137" s="291">
        <v>89350</v>
      </c>
      <c r="I137" s="296"/>
    </row>
    <row r="138" spans="1:7" ht="12.75">
      <c r="A138" s="3" t="s">
        <v>98</v>
      </c>
      <c r="B138" s="3">
        <f aca="true" t="shared" si="7" ref="B138:G138">SUM(B128:B137)</f>
        <v>1033</v>
      </c>
      <c r="C138" s="3">
        <f t="shared" si="7"/>
        <v>435093</v>
      </c>
      <c r="D138" s="3">
        <f t="shared" si="7"/>
        <v>74310956.348</v>
      </c>
      <c r="E138" s="3">
        <f t="shared" si="7"/>
        <v>22569159.443</v>
      </c>
      <c r="F138" s="3">
        <f t="shared" si="7"/>
        <v>971165</v>
      </c>
      <c r="G138" s="3">
        <f t="shared" si="7"/>
        <v>1014496</v>
      </c>
    </row>
    <row r="139" spans="1:7" ht="15">
      <c r="A139" s="7" t="s">
        <v>99</v>
      </c>
      <c r="B139" s="288">
        <v>12</v>
      </c>
      <c r="C139" s="288">
        <v>12044</v>
      </c>
      <c r="D139" s="289">
        <v>26091.364</v>
      </c>
      <c r="E139" s="288">
        <v>7931.538</v>
      </c>
      <c r="F139" s="289">
        <v>12243</v>
      </c>
      <c r="G139" s="291">
        <v>20534</v>
      </c>
    </row>
    <row r="140" spans="1:7" ht="15">
      <c r="A140" s="7" t="s">
        <v>145</v>
      </c>
      <c r="B140" s="183">
        <v>12</v>
      </c>
      <c r="C140" s="183">
        <v>16</v>
      </c>
      <c r="D140" s="183">
        <v>799</v>
      </c>
      <c r="E140" s="183">
        <f>+D140*3.24</f>
        <v>2588.76</v>
      </c>
      <c r="F140" s="181">
        <v>17</v>
      </c>
      <c r="G140" s="291">
        <v>19</v>
      </c>
    </row>
    <row r="141" spans="1:7" ht="13.5" thickBot="1">
      <c r="A141" s="3" t="s">
        <v>100</v>
      </c>
      <c r="B141" s="3">
        <f aca="true" t="shared" si="8" ref="B141:G141">SUM(B139,B138,B127,B140)</f>
        <v>1316</v>
      </c>
      <c r="C141" s="3">
        <f t="shared" si="8"/>
        <v>670264</v>
      </c>
      <c r="D141" s="3">
        <f t="shared" si="8"/>
        <v>85493240.846</v>
      </c>
      <c r="E141" s="3">
        <f t="shared" si="8"/>
        <v>25968105.686</v>
      </c>
      <c r="F141" s="3">
        <f t="shared" si="8"/>
        <v>5698150</v>
      </c>
      <c r="G141" s="3">
        <f t="shared" si="8"/>
        <v>1838984</v>
      </c>
    </row>
    <row r="142" spans="1:7" ht="13.5" thickBot="1">
      <c r="A142" s="671" t="s">
        <v>101</v>
      </c>
      <c r="B142" s="672">
        <v>0</v>
      </c>
      <c r="C142" s="672">
        <v>0</v>
      </c>
      <c r="D142" s="672">
        <v>0</v>
      </c>
      <c r="E142" s="672">
        <v>0</v>
      </c>
      <c r="F142" s="672">
        <v>0</v>
      </c>
      <c r="G142" s="673">
        <v>0</v>
      </c>
    </row>
    <row r="143" spans="1:7" ht="13.5" thickBot="1">
      <c r="A143" s="3" t="s">
        <v>102</v>
      </c>
      <c r="B143" s="3">
        <v>18</v>
      </c>
      <c r="C143" s="3">
        <v>30000</v>
      </c>
      <c r="D143" s="3">
        <v>4906143</v>
      </c>
      <c r="E143" s="3">
        <v>1496538</v>
      </c>
      <c r="F143" s="3">
        <v>0</v>
      </c>
      <c r="G143" s="3">
        <v>1440190</v>
      </c>
    </row>
    <row r="144" spans="1:7" ht="13.5" thickBot="1">
      <c r="A144" s="671" t="s">
        <v>103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7" ht="15">
      <c r="A145" s="7" t="s">
        <v>104</v>
      </c>
      <c r="B145" s="292">
        <v>217</v>
      </c>
      <c r="C145" s="292">
        <v>1496</v>
      </c>
      <c r="D145" s="292">
        <v>2090</v>
      </c>
      <c r="E145" s="292">
        <v>639</v>
      </c>
      <c r="F145" s="288">
        <v>0</v>
      </c>
      <c r="G145" s="292">
        <v>10406</v>
      </c>
    </row>
    <row r="146" spans="1:7" ht="15">
      <c r="A146" s="7" t="s">
        <v>105</v>
      </c>
      <c r="B146" s="292">
        <v>59</v>
      </c>
      <c r="C146" s="292">
        <v>1982</v>
      </c>
      <c r="D146" s="292">
        <v>62</v>
      </c>
      <c r="E146" s="292">
        <v>19</v>
      </c>
      <c r="F146" s="288">
        <v>0</v>
      </c>
      <c r="G146" s="292">
        <v>17372</v>
      </c>
    </row>
    <row r="147" spans="1:7" ht="15">
      <c r="A147" s="7" t="s">
        <v>106</v>
      </c>
      <c r="B147" s="292">
        <v>4263158</v>
      </c>
      <c r="C147" s="292">
        <v>11630344</v>
      </c>
      <c r="D147" s="292">
        <v>129262330</v>
      </c>
      <c r="E147" s="292">
        <v>39462589</v>
      </c>
      <c r="F147" s="292">
        <v>105740</v>
      </c>
      <c r="G147" s="292">
        <v>72169022</v>
      </c>
    </row>
    <row r="148" spans="1:7" ht="15">
      <c r="A148" s="288" t="s">
        <v>136</v>
      </c>
      <c r="B148" s="292">
        <v>5</v>
      </c>
      <c r="C148" s="292">
        <v>158</v>
      </c>
      <c r="D148" s="292">
        <v>1823</v>
      </c>
      <c r="E148" s="292">
        <v>556</v>
      </c>
      <c r="F148" s="288">
        <v>0</v>
      </c>
      <c r="G148" s="292">
        <v>23736</v>
      </c>
    </row>
    <row r="149" spans="1:8" ht="15">
      <c r="A149" s="7" t="s">
        <v>107</v>
      </c>
      <c r="B149" s="292">
        <v>3385372</v>
      </c>
      <c r="C149" s="292">
        <v>7222561</v>
      </c>
      <c r="D149" s="292">
        <v>237883743</v>
      </c>
      <c r="E149" s="292">
        <v>72607632</v>
      </c>
      <c r="F149" s="292">
        <v>36597</v>
      </c>
      <c r="G149" s="292">
        <v>46772360</v>
      </c>
      <c r="H149" s="175"/>
    </row>
    <row r="150" spans="1:8" ht="15">
      <c r="A150" s="288" t="s">
        <v>135</v>
      </c>
      <c r="B150" s="292">
        <v>225</v>
      </c>
      <c r="C150" s="292">
        <v>9752</v>
      </c>
      <c r="D150" s="292">
        <v>321434</v>
      </c>
      <c r="E150" s="292">
        <v>98192</v>
      </c>
      <c r="F150" s="288">
        <v>0</v>
      </c>
      <c r="G150" s="292">
        <v>58676</v>
      </c>
      <c r="H150" s="175"/>
    </row>
    <row r="151" spans="1:7" ht="15">
      <c r="A151" s="7" t="s">
        <v>108</v>
      </c>
      <c r="B151" s="291">
        <v>0</v>
      </c>
      <c r="C151" s="291">
        <v>0</v>
      </c>
      <c r="D151" s="291">
        <v>0</v>
      </c>
      <c r="E151" s="291">
        <v>0</v>
      </c>
      <c r="F151" s="291">
        <v>0</v>
      </c>
      <c r="G151" s="291">
        <v>0</v>
      </c>
    </row>
    <row r="152" spans="1:7" ht="15">
      <c r="A152" s="7" t="s">
        <v>109</v>
      </c>
      <c r="B152" s="292">
        <v>103</v>
      </c>
      <c r="C152" s="292">
        <v>2492</v>
      </c>
      <c r="D152" s="292">
        <v>36633</v>
      </c>
      <c r="E152" s="292">
        <v>11209</v>
      </c>
      <c r="F152" s="292">
        <v>634</v>
      </c>
      <c r="G152" s="292">
        <v>11513</v>
      </c>
    </row>
    <row r="153" spans="1:7" ht="12.75">
      <c r="A153" s="3" t="s">
        <v>110</v>
      </c>
      <c r="B153" s="295">
        <f aca="true" t="shared" si="9" ref="B153:G153">SUM(B145:B152)</f>
        <v>7649139</v>
      </c>
      <c r="C153" s="295">
        <f t="shared" si="9"/>
        <v>18868785</v>
      </c>
      <c r="D153" s="295">
        <f t="shared" si="9"/>
        <v>367508115</v>
      </c>
      <c r="E153" s="295">
        <f t="shared" si="9"/>
        <v>112180836</v>
      </c>
      <c r="F153" s="295">
        <f t="shared" si="9"/>
        <v>142971</v>
      </c>
      <c r="G153" s="295">
        <f t="shared" si="9"/>
        <v>119063085</v>
      </c>
    </row>
    <row r="154" spans="1:7" ht="12.75">
      <c r="A154" s="3" t="s">
        <v>111</v>
      </c>
      <c r="B154" s="295">
        <f aca="true" t="shared" si="10" ref="B154:G154">B153+B155</f>
        <v>9032124</v>
      </c>
      <c r="C154" s="295">
        <f t="shared" si="10"/>
        <v>58053468</v>
      </c>
      <c r="D154" s="295">
        <f t="shared" si="10"/>
        <v>4056055699.846</v>
      </c>
      <c r="E154" s="295">
        <f t="shared" si="10"/>
        <v>1239177399.686</v>
      </c>
      <c r="F154" s="295">
        <f t="shared" si="10"/>
        <v>40081868</v>
      </c>
      <c r="G154" s="295">
        <f t="shared" si="10"/>
        <v>433130660</v>
      </c>
    </row>
    <row r="155" spans="1:7" ht="12.75">
      <c r="A155" s="3" t="s">
        <v>112</v>
      </c>
      <c r="B155" s="295">
        <f aca="true" t="shared" si="11" ref="B155:G155">SUM(B143,B141,B106)</f>
        <v>1382985</v>
      </c>
      <c r="C155" s="295">
        <f t="shared" si="11"/>
        <v>39184683</v>
      </c>
      <c r="D155" s="295">
        <f t="shared" si="11"/>
        <v>3688547584.846</v>
      </c>
      <c r="E155" s="295">
        <f t="shared" si="11"/>
        <v>1126996563.686</v>
      </c>
      <c r="F155" s="295">
        <f t="shared" si="11"/>
        <v>39938897</v>
      </c>
      <c r="G155" s="295">
        <f t="shared" si="11"/>
        <v>314067575</v>
      </c>
    </row>
    <row r="156" spans="2:7" ht="12.75">
      <c r="B156" s="4"/>
      <c r="C156" s="4"/>
      <c r="D156" s="4"/>
      <c r="E156" s="4"/>
      <c r="F156" s="4"/>
      <c r="G156" s="4"/>
    </row>
  </sheetData>
  <sheetProtection/>
  <mergeCells count="10">
    <mergeCell ref="A3:G3"/>
    <mergeCell ref="A107:G107"/>
    <mergeCell ref="A142:G142"/>
    <mergeCell ref="A144:G144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153:B15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pane ySplit="3" topLeftCell="A135" activePane="bottomLeft" state="frozen"/>
      <selection pane="topLeft" activeCell="A1" sqref="A1"/>
      <selection pane="bottomLeft" activeCell="A156" sqref="A156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149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8" ht="15">
      <c r="A4" s="7" t="s">
        <v>2</v>
      </c>
      <c r="B4" s="299">
        <v>252247</v>
      </c>
      <c r="C4" s="299">
        <v>1548855</v>
      </c>
      <c r="D4" s="299">
        <v>90652557</v>
      </c>
      <c r="E4" s="299">
        <v>28241576</v>
      </c>
      <c r="F4" s="299">
        <v>316995</v>
      </c>
      <c r="G4" s="299">
        <v>12737800</v>
      </c>
      <c r="H4" s="175"/>
    </row>
    <row r="5" spans="1:8" ht="15">
      <c r="A5" s="7" t="s">
        <v>7</v>
      </c>
      <c r="B5" s="301">
        <v>4345</v>
      </c>
      <c r="C5" s="301">
        <v>628140</v>
      </c>
      <c r="D5" s="301">
        <v>37101556</v>
      </c>
      <c r="E5" s="301">
        <v>11696516</v>
      </c>
      <c r="F5" s="300">
        <v>0</v>
      </c>
      <c r="G5" s="301">
        <v>3189550</v>
      </c>
      <c r="H5" s="175"/>
    </row>
    <row r="6" spans="1:8" ht="15">
      <c r="A6" s="7" t="s">
        <v>8</v>
      </c>
      <c r="B6" s="307">
        <v>14</v>
      </c>
      <c r="C6" s="307">
        <v>135</v>
      </c>
      <c r="D6" s="308">
        <v>13285</v>
      </c>
      <c r="E6" s="308">
        <v>4126</v>
      </c>
      <c r="F6" s="307">
        <v>906</v>
      </c>
      <c r="G6" s="308">
        <v>15195</v>
      </c>
      <c r="H6" s="175"/>
    </row>
    <row r="7" spans="1:8" ht="15">
      <c r="A7" s="7" t="s">
        <v>9</v>
      </c>
      <c r="B7" s="302">
        <v>3005</v>
      </c>
      <c r="C7" s="302">
        <v>8718</v>
      </c>
      <c r="D7" s="302">
        <v>3046530</v>
      </c>
      <c r="E7" s="302">
        <v>946965</v>
      </c>
      <c r="F7" s="302">
        <v>6744</v>
      </c>
      <c r="G7" s="302">
        <v>118145</v>
      </c>
      <c r="H7" s="177"/>
    </row>
    <row r="8" spans="1:8" ht="15">
      <c r="A8" s="7" t="s">
        <v>3</v>
      </c>
      <c r="B8" s="303">
        <v>0</v>
      </c>
      <c r="C8" s="303">
        <v>0</v>
      </c>
      <c r="D8" s="303">
        <v>0</v>
      </c>
      <c r="E8" s="303">
        <v>0</v>
      </c>
      <c r="F8" s="303">
        <v>36</v>
      </c>
      <c r="G8" s="303">
        <v>73</v>
      </c>
      <c r="H8" s="177"/>
    </row>
    <row r="9" spans="1:8" ht="15">
      <c r="A9" s="7" t="s">
        <v>5</v>
      </c>
      <c r="B9" s="303">
        <v>0</v>
      </c>
      <c r="C9" s="303">
        <v>0</v>
      </c>
      <c r="D9" s="303">
        <v>0</v>
      </c>
      <c r="E9" s="303">
        <v>0</v>
      </c>
      <c r="F9" s="303">
        <v>200</v>
      </c>
      <c r="G9" s="304">
        <v>1381</v>
      </c>
      <c r="H9" s="177"/>
    </row>
    <row r="10" spans="1:8" ht="15">
      <c r="A10" s="7" t="s">
        <v>7</v>
      </c>
      <c r="B10" s="305">
        <v>0</v>
      </c>
      <c r="C10" s="305">
        <v>0</v>
      </c>
      <c r="D10" s="305">
        <v>0</v>
      </c>
      <c r="E10" s="305">
        <v>0</v>
      </c>
      <c r="F10" s="305">
        <v>0</v>
      </c>
      <c r="G10" s="306">
        <v>14952</v>
      </c>
      <c r="H10" s="177"/>
    </row>
    <row r="11" spans="1:7" ht="15">
      <c r="A11" s="7" t="s">
        <v>10</v>
      </c>
      <c r="B11" s="291">
        <v>0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</row>
    <row r="12" spans="1:7" ht="15">
      <c r="A12" s="7" t="s">
        <v>11</v>
      </c>
      <c r="B12" s="291">
        <v>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</row>
    <row r="13" spans="1:7" ht="15">
      <c r="A13" s="7" t="s">
        <v>12</v>
      </c>
      <c r="B13" s="291">
        <v>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</row>
    <row r="14" spans="1:7" ht="15">
      <c r="A14" s="7" t="s">
        <v>13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</row>
    <row r="15" spans="1:7" ht="15">
      <c r="A15" s="7" t="s">
        <v>14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</row>
    <row r="16" spans="1:8" ht="12.75">
      <c r="A16" s="3" t="s">
        <v>15</v>
      </c>
      <c r="B16" s="3">
        <f aca="true" t="shared" si="0" ref="B16:G16">SUM(B4:B15)</f>
        <v>259611</v>
      </c>
      <c r="C16" s="3">
        <f t="shared" si="0"/>
        <v>2185848</v>
      </c>
      <c r="D16" s="3">
        <f t="shared" si="0"/>
        <v>130813928</v>
      </c>
      <c r="E16" s="3">
        <f t="shared" si="0"/>
        <v>40889183</v>
      </c>
      <c r="F16" s="3">
        <f t="shared" si="0"/>
        <v>324881</v>
      </c>
      <c r="G16" s="3">
        <f t="shared" si="0"/>
        <v>16077096</v>
      </c>
      <c r="H16" s="175"/>
    </row>
    <row r="17" spans="1:8" ht="15">
      <c r="A17" s="7" t="s">
        <v>16</v>
      </c>
      <c r="B17" s="309">
        <v>477873</v>
      </c>
      <c r="C17" s="309">
        <v>16970722</v>
      </c>
      <c r="D17" s="309">
        <v>1337373691</v>
      </c>
      <c r="E17" s="309">
        <v>416692863</v>
      </c>
      <c r="F17" s="309">
        <v>17349258</v>
      </c>
      <c r="G17" s="309">
        <v>180030236</v>
      </c>
      <c r="H17" s="175"/>
    </row>
    <row r="18" spans="1:8" ht="15">
      <c r="A18" s="7" t="s">
        <v>130</v>
      </c>
      <c r="B18" s="291">
        <v>0</v>
      </c>
      <c r="C18" s="291">
        <v>0</v>
      </c>
      <c r="D18" s="291">
        <v>0</v>
      </c>
      <c r="E18" s="291">
        <v>0</v>
      </c>
      <c r="F18" s="291">
        <v>0</v>
      </c>
      <c r="G18" s="291">
        <v>0</v>
      </c>
      <c r="H18" s="175"/>
    </row>
    <row r="19" spans="1:8" ht="15">
      <c r="A19" s="7" t="s">
        <v>129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175"/>
    </row>
    <row r="20" spans="1:8" ht="15">
      <c r="A20" s="7" t="s">
        <v>17</v>
      </c>
      <c r="B20" s="316">
        <v>0</v>
      </c>
      <c r="C20" s="316">
        <v>0</v>
      </c>
      <c r="D20" s="316">
        <v>0</v>
      </c>
      <c r="E20" s="316">
        <v>0</v>
      </c>
      <c r="F20" s="317">
        <v>7000</v>
      </c>
      <c r="G20" s="317">
        <v>299000</v>
      </c>
      <c r="H20" s="175"/>
    </row>
    <row r="21" spans="1:8" ht="15">
      <c r="A21" s="7" t="s">
        <v>4</v>
      </c>
      <c r="B21" s="316">
        <v>0</v>
      </c>
      <c r="C21" s="316">
        <v>0</v>
      </c>
      <c r="D21" s="316">
        <v>0</v>
      </c>
      <c r="E21" s="316">
        <v>0</v>
      </c>
      <c r="F21" s="316">
        <v>0</v>
      </c>
      <c r="G21" s="317">
        <v>320500</v>
      </c>
      <c r="H21" s="175"/>
    </row>
    <row r="22" spans="1:8" ht="15">
      <c r="A22" s="7" t="s">
        <v>18</v>
      </c>
      <c r="B22" s="318">
        <v>0</v>
      </c>
      <c r="C22" s="318">
        <v>0</v>
      </c>
      <c r="D22" s="318">
        <v>0</v>
      </c>
      <c r="E22" s="318">
        <v>0</v>
      </c>
      <c r="F22" s="319">
        <v>92500</v>
      </c>
      <c r="G22" s="319">
        <v>457500</v>
      </c>
      <c r="H22" s="175"/>
    </row>
    <row r="23" spans="1:8" ht="15">
      <c r="A23" s="7" t="s">
        <v>6</v>
      </c>
      <c r="B23" s="318">
        <v>0</v>
      </c>
      <c r="C23" s="318">
        <v>0</v>
      </c>
      <c r="D23" s="318">
        <v>0</v>
      </c>
      <c r="E23" s="318">
        <v>0</v>
      </c>
      <c r="F23" s="318">
        <v>0</v>
      </c>
      <c r="G23" s="319">
        <v>25000</v>
      </c>
      <c r="H23" s="175"/>
    </row>
    <row r="24" spans="1:8" ht="15">
      <c r="A24" s="7" t="s">
        <v>19</v>
      </c>
      <c r="B24" s="320">
        <v>1</v>
      </c>
      <c r="C24" s="321">
        <v>1000</v>
      </c>
      <c r="D24" s="320">
        <v>103</v>
      </c>
      <c r="E24" s="320">
        <v>32</v>
      </c>
      <c r="F24" s="321">
        <v>28005</v>
      </c>
      <c r="G24" s="321">
        <v>30005</v>
      </c>
      <c r="H24" s="175"/>
    </row>
    <row r="25" spans="1:8" ht="15">
      <c r="A25" s="7" t="s">
        <v>4</v>
      </c>
      <c r="B25" s="320">
        <v>0</v>
      </c>
      <c r="C25" s="320">
        <v>0</v>
      </c>
      <c r="D25" s="320">
        <v>0</v>
      </c>
      <c r="E25" s="320">
        <v>0</v>
      </c>
      <c r="F25" s="320">
        <v>0</v>
      </c>
      <c r="G25" s="321">
        <v>208000</v>
      </c>
      <c r="H25" s="175"/>
    </row>
    <row r="26" spans="1:8" ht="15">
      <c r="A26" s="7" t="s">
        <v>20</v>
      </c>
      <c r="B26" s="320">
        <v>7</v>
      </c>
      <c r="C26" s="321">
        <v>8000</v>
      </c>
      <c r="D26" s="321">
        <v>1919</v>
      </c>
      <c r="E26" s="320">
        <v>597</v>
      </c>
      <c r="F26" s="321">
        <v>37510</v>
      </c>
      <c r="G26" s="321">
        <v>63010</v>
      </c>
      <c r="H26" s="175"/>
    </row>
    <row r="27" spans="1:8" ht="15">
      <c r="A27" s="7" t="s">
        <v>6</v>
      </c>
      <c r="B27" s="320">
        <v>0</v>
      </c>
      <c r="C27" s="320">
        <v>0</v>
      </c>
      <c r="D27" s="320">
        <v>0</v>
      </c>
      <c r="E27" s="320">
        <v>0</v>
      </c>
      <c r="F27" s="320">
        <v>0</v>
      </c>
      <c r="G27" s="321">
        <v>11000</v>
      </c>
      <c r="H27" s="175"/>
    </row>
    <row r="28" spans="1:8" ht="15">
      <c r="A28" s="7" t="s">
        <v>131</v>
      </c>
      <c r="B28" s="322">
        <v>8</v>
      </c>
      <c r="C28" s="323">
        <v>4500</v>
      </c>
      <c r="D28" s="323">
        <v>1370</v>
      </c>
      <c r="E28" s="322">
        <v>425</v>
      </c>
      <c r="F28" s="323">
        <v>4500</v>
      </c>
      <c r="G28" s="323">
        <v>4500</v>
      </c>
      <c r="H28" s="175"/>
    </row>
    <row r="29" spans="1:8" ht="15">
      <c r="A29" s="7" t="s">
        <v>4</v>
      </c>
      <c r="B29" s="322">
        <v>0</v>
      </c>
      <c r="C29" s="323">
        <v>0</v>
      </c>
      <c r="D29" s="322">
        <v>0</v>
      </c>
      <c r="E29" s="322">
        <v>0</v>
      </c>
      <c r="F29" s="323">
        <v>0</v>
      </c>
      <c r="G29" s="323">
        <v>0</v>
      </c>
      <c r="H29" s="175"/>
    </row>
    <row r="30" spans="1:8" ht="15">
      <c r="A30" s="7" t="s">
        <v>132</v>
      </c>
      <c r="B30" s="322">
        <v>2</v>
      </c>
      <c r="C30" s="323">
        <v>1000</v>
      </c>
      <c r="D30" s="322">
        <v>270</v>
      </c>
      <c r="E30" s="322">
        <v>83</v>
      </c>
      <c r="F30" s="323">
        <v>1000</v>
      </c>
      <c r="G30" s="323">
        <v>1000</v>
      </c>
      <c r="H30" s="175"/>
    </row>
    <row r="31" spans="1:8" ht="15">
      <c r="A31" s="7" t="s">
        <v>6</v>
      </c>
      <c r="B31" s="291">
        <v>0</v>
      </c>
      <c r="C31" s="291">
        <v>0</v>
      </c>
      <c r="D31" s="291">
        <v>0</v>
      </c>
      <c r="E31" s="291">
        <v>0</v>
      </c>
      <c r="F31" s="291">
        <v>0</v>
      </c>
      <c r="G31" s="291">
        <v>0</v>
      </c>
      <c r="H31" s="175"/>
    </row>
    <row r="32" spans="1:8" ht="15">
      <c r="A32" s="7" t="s">
        <v>21</v>
      </c>
      <c r="B32" s="324">
        <v>244</v>
      </c>
      <c r="C32" s="325">
        <v>1915367</v>
      </c>
      <c r="D32" s="325">
        <v>90030</v>
      </c>
      <c r="E32" s="325">
        <v>27936</v>
      </c>
      <c r="F32" s="325">
        <v>3370979</v>
      </c>
      <c r="G32" s="325">
        <v>11895688</v>
      </c>
      <c r="H32" s="175"/>
    </row>
    <row r="33" spans="1:8" ht="15">
      <c r="A33" s="7" t="s">
        <v>4</v>
      </c>
      <c r="B33" s="324">
        <v>0</v>
      </c>
      <c r="C33" s="324">
        <v>0</v>
      </c>
      <c r="D33" s="324">
        <v>0</v>
      </c>
      <c r="E33" s="324">
        <v>0</v>
      </c>
      <c r="F33" s="324">
        <v>0</v>
      </c>
      <c r="G33" s="325">
        <v>893534</v>
      </c>
      <c r="H33" s="175"/>
    </row>
    <row r="34" spans="1:8" ht="15">
      <c r="A34" s="7" t="s">
        <v>22</v>
      </c>
      <c r="B34" s="326">
        <v>165</v>
      </c>
      <c r="C34" s="327">
        <v>1698954</v>
      </c>
      <c r="D34" s="327">
        <v>23560</v>
      </c>
      <c r="E34" s="327">
        <v>7325</v>
      </c>
      <c r="F34" s="327">
        <v>5844593</v>
      </c>
      <c r="G34" s="327">
        <v>22807677</v>
      </c>
      <c r="H34" s="175"/>
    </row>
    <row r="35" spans="1:8" ht="15">
      <c r="A35" s="7" t="s">
        <v>6</v>
      </c>
      <c r="B35" s="326">
        <v>0</v>
      </c>
      <c r="C35" s="326">
        <v>0</v>
      </c>
      <c r="D35" s="326">
        <v>0</v>
      </c>
      <c r="E35" s="326">
        <v>0</v>
      </c>
      <c r="F35" s="326">
        <v>0</v>
      </c>
      <c r="G35" s="327">
        <v>1412332</v>
      </c>
      <c r="H35" s="175"/>
    </row>
    <row r="36" spans="1:8" ht="15">
      <c r="A36" s="7" t="s">
        <v>120</v>
      </c>
      <c r="B36" s="291">
        <v>0</v>
      </c>
      <c r="C36" s="291">
        <v>0</v>
      </c>
      <c r="D36" s="291">
        <v>0</v>
      </c>
      <c r="E36" s="291">
        <v>0</v>
      </c>
      <c r="F36" s="291">
        <v>0</v>
      </c>
      <c r="G36" s="291">
        <v>0</v>
      </c>
      <c r="H36" s="175"/>
    </row>
    <row r="37" spans="1:8" ht="15">
      <c r="A37" s="7" t="s">
        <v>121</v>
      </c>
      <c r="B37" s="291">
        <v>0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  <c r="H37" s="175"/>
    </row>
    <row r="38" spans="1:8" ht="15">
      <c r="A38" s="7" t="s">
        <v>119</v>
      </c>
      <c r="B38" s="330">
        <v>2</v>
      </c>
      <c r="C38" s="331">
        <v>10000</v>
      </c>
      <c r="D38" s="331">
        <v>949432</v>
      </c>
      <c r="E38" s="331">
        <v>301378</v>
      </c>
      <c r="F38" s="331">
        <v>955763</v>
      </c>
      <c r="G38" s="331">
        <v>361265</v>
      </c>
      <c r="H38" s="175"/>
    </row>
    <row r="39" spans="1:8" ht="15">
      <c r="A39" s="7" t="s">
        <v>23</v>
      </c>
      <c r="B39" s="312">
        <v>114</v>
      </c>
      <c r="C39" s="313">
        <v>200716</v>
      </c>
      <c r="D39" s="313">
        <v>32023401</v>
      </c>
      <c r="E39" s="313">
        <v>9864499</v>
      </c>
      <c r="F39" s="313">
        <v>3571901</v>
      </c>
      <c r="G39" s="313">
        <v>2040813</v>
      </c>
      <c r="H39" s="175"/>
    </row>
    <row r="40" spans="1:8" ht="15">
      <c r="A40" s="7" t="s">
        <v>24</v>
      </c>
      <c r="B40" s="311">
        <v>6830</v>
      </c>
      <c r="C40" s="311">
        <v>4497109</v>
      </c>
      <c r="D40" s="311">
        <v>715756055</v>
      </c>
      <c r="E40" s="311">
        <v>222736415</v>
      </c>
      <c r="F40" s="310">
        <v>0</v>
      </c>
      <c r="G40" s="311">
        <v>40322149</v>
      </c>
      <c r="H40" s="175"/>
    </row>
    <row r="41" spans="1:8" ht="15">
      <c r="A41" s="7" t="s">
        <v>25</v>
      </c>
      <c r="B41" s="291">
        <v>0</v>
      </c>
      <c r="C41" s="291">
        <v>0</v>
      </c>
      <c r="D41" s="291">
        <v>0</v>
      </c>
      <c r="E41" s="291">
        <v>0</v>
      </c>
      <c r="F41" s="291">
        <v>0</v>
      </c>
      <c r="G41" s="291">
        <v>0</v>
      </c>
      <c r="H41" s="175"/>
    </row>
    <row r="42" spans="1:8" ht="15">
      <c r="A42" s="7" t="s">
        <v>26</v>
      </c>
      <c r="B42" s="291">
        <v>0</v>
      </c>
      <c r="C42" s="291">
        <v>0</v>
      </c>
      <c r="D42" s="291">
        <v>0</v>
      </c>
      <c r="E42" s="291">
        <v>0</v>
      </c>
      <c r="F42" s="291">
        <v>0</v>
      </c>
      <c r="G42" s="291">
        <v>0</v>
      </c>
      <c r="H42" s="175"/>
    </row>
    <row r="43" spans="1:8" ht="15">
      <c r="A43" s="7" t="s">
        <v>27</v>
      </c>
      <c r="B43" s="328">
        <v>0</v>
      </c>
      <c r="C43" s="328">
        <v>0</v>
      </c>
      <c r="D43" s="328">
        <v>0</v>
      </c>
      <c r="E43" s="328">
        <v>0</v>
      </c>
      <c r="F43" s="329">
        <v>1087742</v>
      </c>
      <c r="G43" s="329">
        <v>158519</v>
      </c>
      <c r="H43" s="175"/>
    </row>
    <row r="44" spans="1:8" ht="15">
      <c r="A44" s="7" t="s">
        <v>28</v>
      </c>
      <c r="B44" s="291">
        <v>0</v>
      </c>
      <c r="C44" s="291">
        <v>0</v>
      </c>
      <c r="D44" s="291">
        <v>0</v>
      </c>
      <c r="E44" s="291">
        <v>0</v>
      </c>
      <c r="F44" s="291">
        <v>0</v>
      </c>
      <c r="G44" s="291">
        <v>0</v>
      </c>
      <c r="H44" s="175"/>
    </row>
    <row r="45" spans="1:8" ht="15">
      <c r="A45" s="7" t="s">
        <v>29</v>
      </c>
      <c r="B45" s="314">
        <v>269</v>
      </c>
      <c r="C45" s="315">
        <v>46485</v>
      </c>
      <c r="D45" s="315">
        <v>4646242</v>
      </c>
      <c r="E45" s="315">
        <v>1443379</v>
      </c>
      <c r="F45" s="315">
        <v>62655</v>
      </c>
      <c r="G45" s="315">
        <v>186150</v>
      </c>
      <c r="H45" s="175"/>
    </row>
    <row r="46" spans="1:9" ht="15">
      <c r="A46" s="3" t="s">
        <v>30</v>
      </c>
      <c r="B46" s="3">
        <f aca="true" t="shared" si="1" ref="B46:G46">SUM(B17:B45)</f>
        <v>485515</v>
      </c>
      <c r="C46" s="3">
        <f t="shared" si="1"/>
        <v>25353853</v>
      </c>
      <c r="D46" s="3">
        <f t="shared" si="1"/>
        <v>2090866073</v>
      </c>
      <c r="E46" s="3">
        <f t="shared" si="1"/>
        <v>651074932</v>
      </c>
      <c r="F46" s="3">
        <f t="shared" si="1"/>
        <v>32413406</v>
      </c>
      <c r="G46" s="3">
        <f t="shared" si="1"/>
        <v>261527878</v>
      </c>
      <c r="H46" s="289"/>
      <c r="I46" s="8"/>
    </row>
    <row r="47" spans="1:8" ht="15">
      <c r="A47" s="7" t="s">
        <v>31</v>
      </c>
      <c r="B47" s="338">
        <v>663618</v>
      </c>
      <c r="C47" s="338">
        <v>5798775</v>
      </c>
      <c r="D47" s="338">
        <v>936170776</v>
      </c>
      <c r="E47" s="338">
        <v>291581323</v>
      </c>
      <c r="F47" s="338">
        <v>1011470</v>
      </c>
      <c r="G47" s="338">
        <v>46644263</v>
      </c>
      <c r="H47" s="175"/>
    </row>
    <row r="48" spans="1:8" ht="15">
      <c r="A48" s="7" t="s">
        <v>32</v>
      </c>
      <c r="B48" s="340">
        <v>1072</v>
      </c>
      <c r="C48" s="340">
        <v>261335</v>
      </c>
      <c r="D48" s="340">
        <v>1281413</v>
      </c>
      <c r="E48" s="340">
        <v>399595</v>
      </c>
      <c r="F48" s="340">
        <v>733758</v>
      </c>
      <c r="G48" s="340">
        <v>3013810</v>
      </c>
      <c r="H48" s="175"/>
    </row>
    <row r="49" spans="1:8" ht="15">
      <c r="A49" s="7" t="s">
        <v>33</v>
      </c>
      <c r="B49" s="339">
        <v>17</v>
      </c>
      <c r="C49" s="340">
        <v>26615</v>
      </c>
      <c r="D49" s="340">
        <v>4171900</v>
      </c>
      <c r="E49" s="340">
        <v>1277295</v>
      </c>
      <c r="F49" s="339">
        <v>0</v>
      </c>
      <c r="G49" s="340">
        <v>282101</v>
      </c>
      <c r="H49" s="175"/>
    </row>
    <row r="50" spans="1:8" ht="15">
      <c r="A50" s="7" t="s">
        <v>34</v>
      </c>
      <c r="B50" s="342">
        <v>1559</v>
      </c>
      <c r="C50" s="342">
        <v>377045</v>
      </c>
      <c r="D50" s="342">
        <v>659364</v>
      </c>
      <c r="E50" s="342">
        <v>205511</v>
      </c>
      <c r="F50" s="342">
        <v>473330</v>
      </c>
      <c r="G50" s="342">
        <v>2292035</v>
      </c>
      <c r="H50" s="175"/>
    </row>
    <row r="51" spans="1:8" ht="15">
      <c r="A51" s="7" t="s">
        <v>35</v>
      </c>
      <c r="B51" s="341">
        <v>183</v>
      </c>
      <c r="C51" s="342">
        <v>67131</v>
      </c>
      <c r="D51" s="342">
        <v>11712921</v>
      </c>
      <c r="E51" s="342">
        <v>3586100</v>
      </c>
      <c r="F51" s="341">
        <v>0</v>
      </c>
      <c r="G51" s="342">
        <v>345528</v>
      </c>
      <c r="H51" s="175"/>
    </row>
    <row r="52" spans="1:8" ht="15">
      <c r="A52" s="7" t="s">
        <v>123</v>
      </c>
      <c r="B52" s="343">
        <v>0</v>
      </c>
      <c r="C52" s="343">
        <v>645</v>
      </c>
      <c r="D52" s="344">
        <v>104253</v>
      </c>
      <c r="E52" s="344">
        <v>32475</v>
      </c>
      <c r="F52" s="343">
        <v>0</v>
      </c>
      <c r="G52" s="344">
        <v>5380</v>
      </c>
      <c r="H52" s="175"/>
    </row>
    <row r="53" spans="1:8" ht="15">
      <c r="A53" s="7" t="s">
        <v>36</v>
      </c>
      <c r="B53" s="343">
        <v>7</v>
      </c>
      <c r="C53" s="344">
        <v>2200</v>
      </c>
      <c r="D53" s="344">
        <v>2938</v>
      </c>
      <c r="E53" s="343">
        <v>914</v>
      </c>
      <c r="F53" s="343">
        <v>0</v>
      </c>
      <c r="G53" s="344">
        <v>16200</v>
      </c>
      <c r="H53" s="175"/>
    </row>
    <row r="54" spans="1:8" ht="15">
      <c r="A54" s="7" t="s">
        <v>37</v>
      </c>
      <c r="B54" s="343">
        <v>0</v>
      </c>
      <c r="C54" s="343">
        <v>0</v>
      </c>
      <c r="D54" s="343">
        <v>0</v>
      </c>
      <c r="E54" s="343">
        <v>0</v>
      </c>
      <c r="F54" s="343">
        <v>0</v>
      </c>
      <c r="G54" s="344">
        <v>4700</v>
      </c>
      <c r="H54" s="175"/>
    </row>
    <row r="55" spans="1:8" ht="15">
      <c r="A55" s="7" t="s">
        <v>38</v>
      </c>
      <c r="B55" s="348">
        <v>2579</v>
      </c>
      <c r="C55" s="348">
        <v>375000</v>
      </c>
      <c r="D55" s="348">
        <v>60567596</v>
      </c>
      <c r="E55" s="348">
        <v>18861205</v>
      </c>
      <c r="F55" s="347">
        <v>0</v>
      </c>
      <c r="G55" s="348">
        <v>3237200</v>
      </c>
      <c r="H55" s="175"/>
    </row>
    <row r="56" spans="1:8" ht="15">
      <c r="A56" s="7" t="s">
        <v>39</v>
      </c>
      <c r="B56" s="351">
        <v>239</v>
      </c>
      <c r="C56" s="352">
        <v>34800</v>
      </c>
      <c r="D56" s="352">
        <v>6361166</v>
      </c>
      <c r="E56" s="352">
        <v>1964268</v>
      </c>
      <c r="F56" s="352">
        <v>18060</v>
      </c>
      <c r="G56" s="352">
        <v>294510</v>
      </c>
      <c r="H56" s="175"/>
    </row>
    <row r="57" spans="1:8" ht="15">
      <c r="A57" s="7" t="s">
        <v>40</v>
      </c>
      <c r="B57" s="355">
        <v>41</v>
      </c>
      <c r="C57" s="355">
        <v>916</v>
      </c>
      <c r="D57" s="356">
        <v>147307</v>
      </c>
      <c r="E57" s="356">
        <v>45592</v>
      </c>
      <c r="F57" s="355">
        <v>683</v>
      </c>
      <c r="G57" s="356">
        <v>21044</v>
      </c>
      <c r="H57" s="175"/>
    </row>
    <row r="58" spans="1:8" ht="15">
      <c r="A58" s="7" t="s">
        <v>41</v>
      </c>
      <c r="B58" s="349">
        <v>268</v>
      </c>
      <c r="C58" s="349">
        <v>0</v>
      </c>
      <c r="D58" s="350">
        <v>1185338</v>
      </c>
      <c r="E58" s="350">
        <v>369150</v>
      </c>
      <c r="F58" s="349">
        <v>0</v>
      </c>
      <c r="G58" s="349">
        <v>0</v>
      </c>
      <c r="H58" s="175"/>
    </row>
    <row r="59" spans="1:8" ht="15">
      <c r="A59" s="7" t="s">
        <v>7</v>
      </c>
      <c r="B59" s="346">
        <v>4087</v>
      </c>
      <c r="C59" s="346">
        <v>1383720</v>
      </c>
      <c r="D59" s="346">
        <v>225538189</v>
      </c>
      <c r="E59" s="346">
        <v>69476070</v>
      </c>
      <c r="F59" s="345">
        <v>0</v>
      </c>
      <c r="G59" s="346">
        <v>11687330</v>
      </c>
      <c r="H59" s="175"/>
    </row>
    <row r="60" spans="1:8" ht="15">
      <c r="A60" s="7" t="s">
        <v>42</v>
      </c>
      <c r="B60" s="353">
        <v>54</v>
      </c>
      <c r="C60" s="354">
        <v>1849</v>
      </c>
      <c r="D60" s="354">
        <v>276561</v>
      </c>
      <c r="E60" s="354">
        <v>85454</v>
      </c>
      <c r="F60" s="353">
        <v>956</v>
      </c>
      <c r="G60" s="354">
        <v>21699</v>
      </c>
      <c r="H60" s="175"/>
    </row>
    <row r="61" spans="1:8" ht="15">
      <c r="A61" s="7" t="s">
        <v>43</v>
      </c>
      <c r="B61" s="332">
        <v>100</v>
      </c>
      <c r="C61" s="333">
        <v>2597</v>
      </c>
      <c r="D61" s="333">
        <v>387145</v>
      </c>
      <c r="E61" s="333">
        <v>119411</v>
      </c>
      <c r="F61" s="333">
        <v>3072</v>
      </c>
      <c r="G61" s="333">
        <v>29282</v>
      </c>
      <c r="H61" s="175"/>
    </row>
    <row r="62" spans="1:8" ht="15">
      <c r="A62" s="7" t="s">
        <v>44</v>
      </c>
      <c r="B62" s="332">
        <v>84</v>
      </c>
      <c r="C62" s="333">
        <v>1674</v>
      </c>
      <c r="D62" s="333">
        <v>250452</v>
      </c>
      <c r="E62" s="333">
        <v>77747</v>
      </c>
      <c r="F62" s="332">
        <v>864</v>
      </c>
      <c r="G62" s="333">
        <v>11676</v>
      </c>
      <c r="H62" s="175"/>
    </row>
    <row r="63" spans="1:8" ht="15">
      <c r="A63" s="7" t="s">
        <v>45</v>
      </c>
      <c r="B63" s="357">
        <v>90</v>
      </c>
      <c r="C63" s="358">
        <v>3376</v>
      </c>
      <c r="D63" s="358">
        <v>442499</v>
      </c>
      <c r="E63" s="358">
        <v>137600</v>
      </c>
      <c r="F63" s="358">
        <v>1272</v>
      </c>
      <c r="G63" s="358">
        <v>26579</v>
      </c>
      <c r="H63" s="175"/>
    </row>
    <row r="64" spans="1:8" ht="15">
      <c r="A64" s="7" t="s">
        <v>46</v>
      </c>
      <c r="B64" s="361">
        <v>20</v>
      </c>
      <c r="C64" s="361">
        <v>668</v>
      </c>
      <c r="D64" s="362">
        <v>54083</v>
      </c>
      <c r="E64" s="362">
        <v>16947</v>
      </c>
      <c r="F64" s="361">
        <v>157</v>
      </c>
      <c r="G64" s="362">
        <v>9615</v>
      </c>
      <c r="H64" s="175"/>
    </row>
    <row r="65" spans="1:8" ht="15">
      <c r="A65" s="7" t="s">
        <v>47</v>
      </c>
      <c r="B65" s="336">
        <v>41</v>
      </c>
      <c r="C65" s="337">
        <v>2223</v>
      </c>
      <c r="D65" s="337">
        <v>271696</v>
      </c>
      <c r="E65" s="337">
        <v>83629</v>
      </c>
      <c r="F65" s="336">
        <v>955</v>
      </c>
      <c r="G65" s="337">
        <v>12949</v>
      </c>
      <c r="H65" s="175"/>
    </row>
    <row r="66" spans="1:8" ht="15">
      <c r="A66" s="7" t="s">
        <v>48</v>
      </c>
      <c r="B66" s="334">
        <v>36</v>
      </c>
      <c r="C66" s="335">
        <v>2647</v>
      </c>
      <c r="D66" s="335">
        <v>446506</v>
      </c>
      <c r="E66" s="335">
        <v>137545</v>
      </c>
      <c r="F66" s="335">
        <v>1255</v>
      </c>
      <c r="G66" s="335">
        <v>9525</v>
      </c>
      <c r="H66" s="175"/>
    </row>
    <row r="67" spans="1:8" ht="15">
      <c r="A67" s="7" t="s">
        <v>49</v>
      </c>
      <c r="B67" s="359">
        <v>12</v>
      </c>
      <c r="C67" s="359">
        <v>50</v>
      </c>
      <c r="D67" s="360">
        <v>8759</v>
      </c>
      <c r="E67" s="360">
        <v>2733</v>
      </c>
      <c r="F67" s="359">
        <v>7</v>
      </c>
      <c r="G67" s="360">
        <v>2619</v>
      </c>
      <c r="H67" s="175"/>
    </row>
    <row r="68" spans="1:8" ht="15">
      <c r="A68" s="7" t="s">
        <v>50</v>
      </c>
      <c r="B68" s="363">
        <v>38</v>
      </c>
      <c r="C68" s="364">
        <v>1943</v>
      </c>
      <c r="D68" s="364">
        <v>156226</v>
      </c>
      <c r="E68" s="364">
        <v>48305</v>
      </c>
      <c r="F68" s="364">
        <v>1384</v>
      </c>
      <c r="G68" s="364">
        <v>5930</v>
      </c>
      <c r="H68" s="175"/>
    </row>
    <row r="69" spans="1:8" ht="15">
      <c r="A69" s="7" t="s">
        <v>51</v>
      </c>
      <c r="B69" s="291">
        <v>0</v>
      </c>
      <c r="C69" s="291">
        <v>0</v>
      </c>
      <c r="D69" s="291">
        <v>0</v>
      </c>
      <c r="E69" s="291">
        <v>0</v>
      </c>
      <c r="F69" s="291">
        <v>0</v>
      </c>
      <c r="G69" s="291">
        <v>0</v>
      </c>
      <c r="H69" s="175"/>
    </row>
    <row r="70" spans="1:8" ht="12.75">
      <c r="A70" s="3" t="s">
        <v>52</v>
      </c>
      <c r="B70" s="3">
        <f aca="true" t="shared" si="2" ref="B70:G70">SUM(B47:B69)</f>
        <v>674145</v>
      </c>
      <c r="C70" s="3">
        <f t="shared" si="2"/>
        <v>8345209</v>
      </c>
      <c r="D70" s="3">
        <f t="shared" si="2"/>
        <v>1250197088</v>
      </c>
      <c r="E70" s="3">
        <f t="shared" si="2"/>
        <v>388508869</v>
      </c>
      <c r="F70" s="3">
        <f t="shared" si="2"/>
        <v>2247223</v>
      </c>
      <c r="G70" s="3">
        <f t="shared" si="2"/>
        <v>67973975</v>
      </c>
      <c r="H70" s="175"/>
    </row>
    <row r="71" spans="1:8" ht="15">
      <c r="A71" s="7" t="s">
        <v>53</v>
      </c>
      <c r="B71" s="365">
        <v>57</v>
      </c>
      <c r="C71" s="366">
        <v>2858</v>
      </c>
      <c r="D71" s="366">
        <v>1210612</v>
      </c>
      <c r="E71" s="366">
        <v>375742</v>
      </c>
      <c r="F71" s="365">
        <v>443</v>
      </c>
      <c r="G71" s="366">
        <v>7480</v>
      </c>
      <c r="H71" s="175"/>
    </row>
    <row r="72" spans="1:8" ht="12.75">
      <c r="A72" s="176" t="s">
        <v>54</v>
      </c>
      <c r="B72" s="3">
        <f aca="true" t="shared" si="3" ref="B72:G72">SUM(B71)</f>
        <v>57</v>
      </c>
      <c r="C72" s="3">
        <f t="shared" si="3"/>
        <v>2858</v>
      </c>
      <c r="D72" s="3">
        <f t="shared" si="3"/>
        <v>1210612</v>
      </c>
      <c r="E72" s="3">
        <f t="shared" si="3"/>
        <v>375742</v>
      </c>
      <c r="F72" s="3">
        <f t="shared" si="3"/>
        <v>443</v>
      </c>
      <c r="G72" s="3">
        <f t="shared" si="3"/>
        <v>7480</v>
      </c>
      <c r="H72" s="175"/>
    </row>
    <row r="73" spans="1:8" ht="15">
      <c r="A73" s="7" t="s">
        <v>55</v>
      </c>
      <c r="B73" s="369">
        <v>11128</v>
      </c>
      <c r="C73" s="369">
        <v>62180</v>
      </c>
      <c r="D73" s="369">
        <v>3145470</v>
      </c>
      <c r="E73" s="369">
        <v>982106</v>
      </c>
      <c r="F73" s="369">
        <v>23119</v>
      </c>
      <c r="G73" s="369">
        <v>297281</v>
      </c>
      <c r="H73" s="175"/>
    </row>
    <row r="74" spans="1:8" ht="15">
      <c r="A74" s="7" t="s">
        <v>56</v>
      </c>
      <c r="B74" s="370">
        <v>300</v>
      </c>
      <c r="C74" s="371">
        <v>12582</v>
      </c>
      <c r="D74" s="371">
        <v>4550</v>
      </c>
      <c r="E74" s="371">
        <v>1420</v>
      </c>
      <c r="F74" s="371">
        <v>13432</v>
      </c>
      <c r="G74" s="371">
        <v>46736</v>
      </c>
      <c r="H74" s="175"/>
    </row>
    <row r="75" spans="1:8" ht="15">
      <c r="A75" s="7" t="s">
        <v>57</v>
      </c>
      <c r="B75" s="370">
        <v>0</v>
      </c>
      <c r="C75" s="370">
        <v>0</v>
      </c>
      <c r="D75" s="370">
        <v>0</v>
      </c>
      <c r="E75" s="370">
        <v>0</v>
      </c>
      <c r="F75" s="370">
        <v>0</v>
      </c>
      <c r="G75" s="371">
        <v>3332</v>
      </c>
      <c r="H75" s="175"/>
    </row>
    <row r="76" spans="1:8" ht="15">
      <c r="A76" s="7" t="s">
        <v>58</v>
      </c>
      <c r="B76" s="372">
        <v>314</v>
      </c>
      <c r="C76" s="373">
        <v>13739</v>
      </c>
      <c r="D76" s="373">
        <v>11329</v>
      </c>
      <c r="E76" s="373">
        <v>3543</v>
      </c>
      <c r="F76" s="373">
        <v>9363</v>
      </c>
      <c r="G76" s="373">
        <v>45495</v>
      </c>
      <c r="H76" s="175"/>
    </row>
    <row r="77" spans="1:8" ht="15">
      <c r="A77" s="7" t="s">
        <v>122</v>
      </c>
      <c r="B77" s="372">
        <v>30</v>
      </c>
      <c r="C77" s="373">
        <v>1250</v>
      </c>
      <c r="D77" s="373">
        <v>65861</v>
      </c>
      <c r="E77" s="373">
        <v>20586</v>
      </c>
      <c r="F77" s="372">
        <v>0</v>
      </c>
      <c r="G77" s="373">
        <v>3894</v>
      </c>
      <c r="H77" s="175"/>
    </row>
    <row r="78" spans="1:8" ht="15">
      <c r="A78" s="7" t="s">
        <v>127</v>
      </c>
      <c r="B78" s="381">
        <v>5012</v>
      </c>
      <c r="C78" s="381">
        <v>12982</v>
      </c>
      <c r="D78" s="381">
        <v>720859</v>
      </c>
      <c r="E78" s="381">
        <v>224528</v>
      </c>
      <c r="F78" s="381">
        <v>8486</v>
      </c>
      <c r="G78" s="381">
        <v>83257</v>
      </c>
      <c r="H78" s="175"/>
    </row>
    <row r="79" spans="1:8" ht="15">
      <c r="A79" s="7" t="s">
        <v>7</v>
      </c>
      <c r="B79" s="387">
        <v>168</v>
      </c>
      <c r="C79" s="388">
        <v>1220</v>
      </c>
      <c r="D79" s="388">
        <v>66873</v>
      </c>
      <c r="E79" s="388">
        <v>20984</v>
      </c>
      <c r="F79" s="387">
        <v>0</v>
      </c>
      <c r="G79" s="388">
        <v>7788</v>
      </c>
      <c r="H79" s="175"/>
    </row>
    <row r="80" spans="1:8" ht="15">
      <c r="A80" s="7" t="s">
        <v>59</v>
      </c>
      <c r="B80" s="382">
        <v>6</v>
      </c>
      <c r="C80" s="382">
        <v>32</v>
      </c>
      <c r="D80" s="382">
        <v>143</v>
      </c>
      <c r="E80" s="382">
        <v>45</v>
      </c>
      <c r="F80" s="382">
        <v>26</v>
      </c>
      <c r="G80" s="382">
        <v>272</v>
      </c>
      <c r="H80" s="175"/>
    </row>
    <row r="81" spans="1:8" ht="15">
      <c r="A81" s="7" t="s">
        <v>57</v>
      </c>
      <c r="B81" s="291">
        <v>0</v>
      </c>
      <c r="C81" s="291">
        <v>0</v>
      </c>
      <c r="D81" s="291">
        <v>0</v>
      </c>
      <c r="E81" s="291">
        <v>0</v>
      </c>
      <c r="F81" s="291">
        <v>0</v>
      </c>
      <c r="G81" s="291">
        <v>0</v>
      </c>
      <c r="H81" s="175"/>
    </row>
    <row r="82" spans="1:8" ht="15">
      <c r="A82" s="7" t="s">
        <v>60</v>
      </c>
      <c r="B82" s="383">
        <v>8</v>
      </c>
      <c r="C82" s="383">
        <v>222</v>
      </c>
      <c r="D82" s="384">
        <v>6930</v>
      </c>
      <c r="E82" s="384">
        <v>2203</v>
      </c>
      <c r="F82" s="383">
        <v>168</v>
      </c>
      <c r="G82" s="383">
        <v>358</v>
      </c>
      <c r="H82" s="175"/>
    </row>
    <row r="83" spans="1:8" ht="15">
      <c r="A83" s="7" t="s">
        <v>122</v>
      </c>
      <c r="B83" s="385">
        <v>5</v>
      </c>
      <c r="C83" s="385">
        <v>181</v>
      </c>
      <c r="D83" s="386">
        <v>15219</v>
      </c>
      <c r="E83" s="386">
        <v>4790</v>
      </c>
      <c r="F83" s="385">
        <v>0</v>
      </c>
      <c r="G83" s="385">
        <v>182</v>
      </c>
      <c r="H83" s="175"/>
    </row>
    <row r="84" spans="1:8" ht="15">
      <c r="A84" s="7" t="s">
        <v>128</v>
      </c>
      <c r="B84" s="389">
        <v>4</v>
      </c>
      <c r="C84" s="389">
        <v>21</v>
      </c>
      <c r="D84" s="390">
        <v>1131</v>
      </c>
      <c r="E84" s="389">
        <v>354</v>
      </c>
      <c r="F84" s="389">
        <v>77</v>
      </c>
      <c r="G84" s="390">
        <v>1494</v>
      </c>
      <c r="H84" s="175"/>
    </row>
    <row r="85" spans="1:8" ht="15">
      <c r="A85" s="7" t="s">
        <v>7</v>
      </c>
      <c r="B85" s="291">
        <v>0</v>
      </c>
      <c r="C85" s="291">
        <v>0</v>
      </c>
      <c r="D85" s="291">
        <v>0</v>
      </c>
      <c r="E85" s="291">
        <v>0</v>
      </c>
      <c r="F85" s="291">
        <v>0</v>
      </c>
      <c r="G85" s="291">
        <v>0</v>
      </c>
      <c r="H85" s="175"/>
    </row>
    <row r="86" spans="1:8" ht="15">
      <c r="A86" s="7" t="s">
        <v>61</v>
      </c>
      <c r="B86" s="374">
        <v>19644</v>
      </c>
      <c r="C86" s="374">
        <v>76512</v>
      </c>
      <c r="D86" s="374">
        <v>1521327</v>
      </c>
      <c r="E86" s="374">
        <v>474561</v>
      </c>
      <c r="F86" s="374">
        <v>24974</v>
      </c>
      <c r="G86" s="374">
        <v>545931</v>
      </c>
      <c r="H86" s="175"/>
    </row>
    <row r="87" spans="1:8" ht="15">
      <c r="A87" s="7" t="s">
        <v>62</v>
      </c>
      <c r="B87" s="375">
        <v>118</v>
      </c>
      <c r="C87" s="376">
        <v>8586</v>
      </c>
      <c r="D87" s="376">
        <v>7883</v>
      </c>
      <c r="E87" s="376">
        <v>2453</v>
      </c>
      <c r="F87" s="376">
        <v>18660</v>
      </c>
      <c r="G87" s="376">
        <v>84087</v>
      </c>
      <c r="H87" s="175"/>
    </row>
    <row r="88" spans="1:8" ht="15">
      <c r="A88" s="7" t="s">
        <v>57</v>
      </c>
      <c r="B88" s="375">
        <v>1</v>
      </c>
      <c r="C88" s="375">
        <v>100</v>
      </c>
      <c r="D88" s="376">
        <v>1643</v>
      </c>
      <c r="E88" s="375">
        <v>518</v>
      </c>
      <c r="F88" s="375">
        <v>0</v>
      </c>
      <c r="G88" s="376">
        <v>15394</v>
      </c>
      <c r="H88" s="175"/>
    </row>
    <row r="89" spans="1:8" ht="15">
      <c r="A89" s="7" t="s">
        <v>63</v>
      </c>
      <c r="B89" s="377">
        <v>128</v>
      </c>
      <c r="C89" s="378">
        <v>13543</v>
      </c>
      <c r="D89" s="378">
        <v>11131</v>
      </c>
      <c r="E89" s="378">
        <v>3500</v>
      </c>
      <c r="F89" s="378">
        <v>38565</v>
      </c>
      <c r="G89" s="378">
        <v>73111</v>
      </c>
      <c r="H89" s="175"/>
    </row>
    <row r="90" spans="1:8" ht="15">
      <c r="A90" s="7" t="s">
        <v>133</v>
      </c>
      <c r="B90" s="377">
        <v>0</v>
      </c>
      <c r="C90" s="377">
        <v>0</v>
      </c>
      <c r="D90" s="377">
        <v>0</v>
      </c>
      <c r="E90" s="377">
        <v>0</v>
      </c>
      <c r="F90" s="377">
        <v>0</v>
      </c>
      <c r="G90" s="378">
        <v>1315</v>
      </c>
      <c r="H90" s="175"/>
    </row>
    <row r="91" spans="1:8" ht="15">
      <c r="A91" s="7" t="s">
        <v>64</v>
      </c>
      <c r="B91" s="291">
        <v>0</v>
      </c>
      <c r="C91" s="291">
        <v>0</v>
      </c>
      <c r="D91" s="291">
        <v>0</v>
      </c>
      <c r="E91" s="291">
        <v>0</v>
      </c>
      <c r="F91" s="291">
        <v>0</v>
      </c>
      <c r="G91" s="291">
        <v>0</v>
      </c>
      <c r="H91" s="175"/>
    </row>
    <row r="92" spans="1:8" ht="15">
      <c r="A92" s="7" t="s">
        <v>63</v>
      </c>
      <c r="B92" s="397">
        <v>0</v>
      </c>
      <c r="C92" s="397">
        <v>0</v>
      </c>
      <c r="D92" s="397">
        <v>0</v>
      </c>
      <c r="E92" s="397">
        <v>0</v>
      </c>
      <c r="F92" s="397">
        <v>0</v>
      </c>
      <c r="G92" s="397">
        <v>354</v>
      </c>
      <c r="H92" s="175"/>
    </row>
    <row r="93" spans="1:8" ht="15">
      <c r="A93" s="7" t="s">
        <v>122</v>
      </c>
      <c r="B93" s="291">
        <v>0</v>
      </c>
      <c r="C93" s="291">
        <v>0</v>
      </c>
      <c r="D93" s="291">
        <v>0</v>
      </c>
      <c r="E93" s="291">
        <v>0</v>
      </c>
      <c r="F93" s="291">
        <v>0</v>
      </c>
      <c r="G93" s="291">
        <v>0</v>
      </c>
      <c r="H93" s="175"/>
    </row>
    <row r="94" spans="1:8" ht="15">
      <c r="A94" s="7" t="s">
        <v>65</v>
      </c>
      <c r="B94" s="395">
        <v>584</v>
      </c>
      <c r="C94" s="396">
        <v>5263</v>
      </c>
      <c r="D94" s="396">
        <v>164416</v>
      </c>
      <c r="E94" s="396">
        <v>51203</v>
      </c>
      <c r="F94" s="396">
        <v>1236</v>
      </c>
      <c r="G94" s="396">
        <v>62126</v>
      </c>
      <c r="H94" s="175"/>
    </row>
    <row r="95" spans="1:8" ht="15">
      <c r="A95" s="7" t="s">
        <v>66</v>
      </c>
      <c r="B95" s="379">
        <v>145</v>
      </c>
      <c r="C95" s="380">
        <v>2246</v>
      </c>
      <c r="D95" s="380">
        <v>104286</v>
      </c>
      <c r="E95" s="380">
        <v>32567</v>
      </c>
      <c r="F95" s="380">
        <v>4634</v>
      </c>
      <c r="G95" s="380">
        <v>17554</v>
      </c>
      <c r="H95" s="175"/>
    </row>
    <row r="96" spans="1:8" ht="15">
      <c r="A96" s="7" t="s">
        <v>134</v>
      </c>
      <c r="B96" s="291">
        <v>0</v>
      </c>
      <c r="C96" s="291">
        <v>0</v>
      </c>
      <c r="D96" s="291">
        <v>0</v>
      </c>
      <c r="E96" s="291">
        <v>0</v>
      </c>
      <c r="F96" s="291">
        <v>0</v>
      </c>
      <c r="G96" s="291">
        <v>0</v>
      </c>
      <c r="H96" s="175"/>
    </row>
    <row r="97" spans="1:8" ht="15">
      <c r="A97" s="7" t="s">
        <v>59</v>
      </c>
      <c r="B97" s="291">
        <v>0</v>
      </c>
      <c r="C97" s="291">
        <v>0</v>
      </c>
      <c r="D97" s="291">
        <v>0</v>
      </c>
      <c r="E97" s="291">
        <v>0</v>
      </c>
      <c r="F97" s="291">
        <v>0</v>
      </c>
      <c r="G97" s="291">
        <v>0</v>
      </c>
      <c r="H97" s="175"/>
    </row>
    <row r="98" spans="1:8" ht="15">
      <c r="A98" s="7" t="s">
        <v>67</v>
      </c>
      <c r="B98" s="367">
        <v>5</v>
      </c>
      <c r="C98" s="367">
        <v>120</v>
      </c>
      <c r="D98" s="368">
        <v>5170</v>
      </c>
      <c r="E98" s="368">
        <v>1614</v>
      </c>
      <c r="F98" s="367">
        <v>98</v>
      </c>
      <c r="G98" s="368">
        <v>4186</v>
      </c>
      <c r="H98" s="175"/>
    </row>
    <row r="99" spans="1:8" ht="15">
      <c r="A99" s="7" t="s">
        <v>68</v>
      </c>
      <c r="B99" s="391">
        <v>221</v>
      </c>
      <c r="C99" s="391">
        <v>645</v>
      </c>
      <c r="D99" s="392">
        <v>22056</v>
      </c>
      <c r="E99" s="392">
        <v>6902</v>
      </c>
      <c r="F99" s="391">
        <v>0</v>
      </c>
      <c r="G99" s="392">
        <v>4969</v>
      </c>
      <c r="H99" s="175"/>
    </row>
    <row r="100" spans="1:8" ht="15">
      <c r="A100" s="7" t="s">
        <v>69</v>
      </c>
      <c r="B100" s="393">
        <v>0</v>
      </c>
      <c r="C100" s="393">
        <v>0</v>
      </c>
      <c r="D100" s="393">
        <v>0</v>
      </c>
      <c r="E100" s="393">
        <v>0</v>
      </c>
      <c r="F100" s="393">
        <v>46</v>
      </c>
      <c r="G100" s="393">
        <v>698</v>
      </c>
      <c r="H100" s="175"/>
    </row>
    <row r="101" spans="1:8" ht="15">
      <c r="A101" s="7" t="s">
        <v>57</v>
      </c>
      <c r="B101" s="393">
        <v>0</v>
      </c>
      <c r="C101" s="393">
        <v>0</v>
      </c>
      <c r="D101" s="393">
        <v>0</v>
      </c>
      <c r="E101" s="393">
        <v>0</v>
      </c>
      <c r="F101" s="393">
        <v>0</v>
      </c>
      <c r="G101" s="393">
        <v>404</v>
      </c>
      <c r="H101" s="175"/>
    </row>
    <row r="102" spans="1:8" ht="15">
      <c r="A102" s="7" t="s">
        <v>70</v>
      </c>
      <c r="B102" s="394">
        <v>0</v>
      </c>
      <c r="C102" s="394">
        <v>0</v>
      </c>
      <c r="D102" s="394">
        <v>0</v>
      </c>
      <c r="E102" s="394">
        <v>0</v>
      </c>
      <c r="F102" s="394">
        <v>46</v>
      </c>
      <c r="G102" s="394">
        <v>698</v>
      </c>
      <c r="H102" s="175"/>
    </row>
    <row r="103" spans="1:8" ht="15">
      <c r="A103" s="7" t="s">
        <v>122</v>
      </c>
      <c r="B103" s="394">
        <v>0</v>
      </c>
      <c r="C103" s="394">
        <v>0</v>
      </c>
      <c r="D103" s="394">
        <v>0</v>
      </c>
      <c r="E103" s="394">
        <v>0</v>
      </c>
      <c r="F103" s="394">
        <v>0</v>
      </c>
      <c r="G103" s="394">
        <v>248</v>
      </c>
      <c r="H103" s="175"/>
    </row>
    <row r="104" spans="1:8" ht="15">
      <c r="A104" s="7" t="s">
        <v>124</v>
      </c>
      <c r="B104" s="291">
        <v>0</v>
      </c>
      <c r="C104" s="291">
        <v>0</v>
      </c>
      <c r="D104" s="291">
        <v>0</v>
      </c>
      <c r="E104" s="291">
        <v>0</v>
      </c>
      <c r="F104" s="291">
        <v>0</v>
      </c>
      <c r="G104" s="291">
        <v>0</v>
      </c>
      <c r="H104" s="175"/>
    </row>
    <row r="105" spans="1:8" ht="12.75">
      <c r="A105" s="3" t="s">
        <v>71</v>
      </c>
      <c r="B105" s="3">
        <f aca="true" t="shared" si="4" ref="B105:G105">SUM(B73:B104)</f>
        <v>37821</v>
      </c>
      <c r="C105" s="3">
        <f t="shared" si="4"/>
        <v>211424</v>
      </c>
      <c r="D105" s="3">
        <f t="shared" si="4"/>
        <v>5876277</v>
      </c>
      <c r="E105" s="3">
        <f t="shared" si="4"/>
        <v>1833877</v>
      </c>
      <c r="F105" s="3">
        <f t="shared" si="4"/>
        <v>142930</v>
      </c>
      <c r="G105" s="3">
        <f t="shared" si="4"/>
        <v>1301164</v>
      </c>
      <c r="H105" s="175"/>
    </row>
    <row r="106" spans="1:8" ht="13.5" thickBot="1">
      <c r="A106" s="3" t="s">
        <v>72</v>
      </c>
      <c r="B106" s="3">
        <f aca="true" t="shared" si="5" ref="B106:G106">SUM(B105,B72,B70,B46,B16)</f>
        <v>1457149</v>
      </c>
      <c r="C106" s="3">
        <f t="shared" si="5"/>
        <v>36099192</v>
      </c>
      <c r="D106" s="3">
        <f t="shared" si="5"/>
        <v>3478963978</v>
      </c>
      <c r="E106" s="3">
        <f t="shared" si="5"/>
        <v>1082682603</v>
      </c>
      <c r="F106" s="3">
        <f t="shared" si="5"/>
        <v>35128883</v>
      </c>
      <c r="G106" s="3">
        <f t="shared" si="5"/>
        <v>346887593</v>
      </c>
      <c r="H106" s="175"/>
    </row>
    <row r="107" spans="1:7" ht="13.5" thickBot="1">
      <c r="A107" s="671" t="s">
        <v>73</v>
      </c>
      <c r="B107" s="672">
        <v>0</v>
      </c>
      <c r="C107" s="672">
        <v>0</v>
      </c>
      <c r="D107" s="672">
        <v>0</v>
      </c>
      <c r="E107" s="672">
        <v>0</v>
      </c>
      <c r="F107" s="672">
        <v>0</v>
      </c>
      <c r="G107" s="673">
        <v>0</v>
      </c>
    </row>
    <row r="108" spans="1:8" ht="15">
      <c r="A108" s="7" t="s">
        <v>74</v>
      </c>
      <c r="B108" s="408">
        <v>0</v>
      </c>
      <c r="C108" s="408">
        <v>0</v>
      </c>
      <c r="D108" s="408">
        <v>0</v>
      </c>
      <c r="E108" s="408">
        <v>0</v>
      </c>
      <c r="F108" s="408">
        <v>0</v>
      </c>
      <c r="G108" s="408">
        <v>0</v>
      </c>
      <c r="H108" s="175"/>
    </row>
    <row r="109" spans="1:9" ht="15">
      <c r="A109" s="7" t="s">
        <v>75</v>
      </c>
      <c r="B109" s="409">
        <v>31</v>
      </c>
      <c r="C109" s="409">
        <v>3101</v>
      </c>
      <c r="D109" s="409">
        <v>155037.888</v>
      </c>
      <c r="E109" s="409">
        <v>49115.78</v>
      </c>
      <c r="F109" s="408">
        <v>363582</v>
      </c>
      <c r="G109" s="408">
        <v>59535</v>
      </c>
      <c r="H109" s="177"/>
      <c r="I109" s="296"/>
    </row>
    <row r="110" spans="1:9" ht="15">
      <c r="A110" s="7" t="s">
        <v>76</v>
      </c>
      <c r="B110" s="409">
        <v>9</v>
      </c>
      <c r="C110" s="409">
        <v>40126</v>
      </c>
      <c r="D110" s="409">
        <v>2006314.5</v>
      </c>
      <c r="E110" s="409">
        <v>636711.299</v>
      </c>
      <c r="F110" s="408">
        <v>293490</v>
      </c>
      <c r="G110" s="408">
        <v>225668</v>
      </c>
      <c r="H110" s="177"/>
      <c r="I110" s="296"/>
    </row>
    <row r="111" spans="1:9" ht="15">
      <c r="A111" s="7" t="s">
        <v>77</v>
      </c>
      <c r="B111" s="408">
        <v>0</v>
      </c>
      <c r="C111" s="408">
        <v>0</v>
      </c>
      <c r="D111" s="408">
        <v>0</v>
      </c>
      <c r="E111" s="408">
        <v>0</v>
      </c>
      <c r="F111" s="408">
        <v>3200</v>
      </c>
      <c r="G111" s="408">
        <v>0</v>
      </c>
      <c r="H111" s="177"/>
      <c r="I111" s="296"/>
    </row>
    <row r="112" spans="1:9" ht="15">
      <c r="A112" s="7" t="s">
        <v>78</v>
      </c>
      <c r="B112" s="409">
        <v>2</v>
      </c>
      <c r="C112" s="409">
        <v>400</v>
      </c>
      <c r="D112" s="409">
        <v>20000</v>
      </c>
      <c r="E112" s="409">
        <v>6214.462</v>
      </c>
      <c r="F112" s="408">
        <v>166516</v>
      </c>
      <c r="G112" s="408">
        <v>9616</v>
      </c>
      <c r="H112" s="177"/>
      <c r="I112" s="296"/>
    </row>
    <row r="113" spans="1:9" ht="15">
      <c r="A113" s="7" t="s">
        <v>79</v>
      </c>
      <c r="B113" s="408">
        <v>0</v>
      </c>
      <c r="C113" s="408">
        <v>0</v>
      </c>
      <c r="D113" s="408">
        <v>0</v>
      </c>
      <c r="E113" s="408">
        <v>0</v>
      </c>
      <c r="F113" s="408">
        <v>0</v>
      </c>
      <c r="G113" s="408">
        <v>0</v>
      </c>
      <c r="H113" s="177"/>
      <c r="I113" s="296"/>
    </row>
    <row r="114" spans="1:9" ht="15">
      <c r="A114" s="7" t="s">
        <v>80</v>
      </c>
      <c r="B114" s="408">
        <v>0</v>
      </c>
      <c r="C114" s="408">
        <v>0</v>
      </c>
      <c r="D114" s="408">
        <v>0</v>
      </c>
      <c r="E114" s="408">
        <v>0</v>
      </c>
      <c r="F114" s="408">
        <v>328622</v>
      </c>
      <c r="G114" s="408">
        <v>11600</v>
      </c>
      <c r="H114" s="175"/>
      <c r="I114" s="296"/>
    </row>
    <row r="115" spans="1:8" ht="15">
      <c r="A115" s="7" t="s">
        <v>81</v>
      </c>
      <c r="B115" s="408">
        <v>0</v>
      </c>
      <c r="C115" s="408">
        <v>0</v>
      </c>
      <c r="D115" s="408">
        <v>0</v>
      </c>
      <c r="E115" s="408">
        <v>0</v>
      </c>
      <c r="F115" s="408">
        <v>0</v>
      </c>
      <c r="G115" s="408">
        <v>0</v>
      </c>
      <c r="H115" s="175"/>
    </row>
    <row r="116" spans="1:9" ht="15">
      <c r="A116" s="7" t="s">
        <v>82</v>
      </c>
      <c r="B116" s="408">
        <v>0</v>
      </c>
      <c r="C116" s="408">
        <v>0</v>
      </c>
      <c r="D116" s="408">
        <v>0</v>
      </c>
      <c r="E116" s="408">
        <v>0</v>
      </c>
      <c r="F116" s="408">
        <v>1668514</v>
      </c>
      <c r="G116" s="408">
        <v>93609</v>
      </c>
      <c r="H116" s="175"/>
      <c r="I116" s="296"/>
    </row>
    <row r="117" spans="1:9" ht="15">
      <c r="A117" s="7" t="s">
        <v>83</v>
      </c>
      <c r="B117" s="408">
        <v>0</v>
      </c>
      <c r="C117" s="408">
        <v>0</v>
      </c>
      <c r="D117" s="408">
        <v>0</v>
      </c>
      <c r="E117" s="408">
        <v>0</v>
      </c>
      <c r="F117" s="408">
        <v>200842</v>
      </c>
      <c r="G117" s="408">
        <v>0</v>
      </c>
      <c r="H117" s="175"/>
      <c r="I117" s="296"/>
    </row>
    <row r="118" spans="1:8" ht="15">
      <c r="A118" s="7" t="s">
        <v>84</v>
      </c>
      <c r="B118" s="408">
        <v>0</v>
      </c>
      <c r="C118" s="408">
        <v>0</v>
      </c>
      <c r="D118" s="408">
        <v>0</v>
      </c>
      <c r="E118" s="408">
        <v>0</v>
      </c>
      <c r="F118" s="408">
        <v>0</v>
      </c>
      <c r="G118" s="408">
        <v>0</v>
      </c>
      <c r="H118" s="175"/>
    </row>
    <row r="119" spans="1:9" ht="15">
      <c r="A119" s="7" t="s">
        <v>126</v>
      </c>
      <c r="B119" s="409">
        <v>135</v>
      </c>
      <c r="C119" s="409">
        <v>68426</v>
      </c>
      <c r="D119" s="409">
        <v>3421488.611</v>
      </c>
      <c r="E119" s="409">
        <v>1067682.844</v>
      </c>
      <c r="F119" s="408">
        <v>1218270</v>
      </c>
      <c r="G119" s="408">
        <v>508160</v>
      </c>
      <c r="H119" s="175"/>
      <c r="I119" s="296"/>
    </row>
    <row r="120" spans="1:9" ht="15">
      <c r="A120" s="7" t="s">
        <v>85</v>
      </c>
      <c r="B120" s="410">
        <v>0</v>
      </c>
      <c r="C120" s="410">
        <v>0</v>
      </c>
      <c r="D120" s="410">
        <v>0</v>
      </c>
      <c r="E120" s="410">
        <v>0</v>
      </c>
      <c r="F120" s="408">
        <v>5987</v>
      </c>
      <c r="G120" s="408">
        <v>2577</v>
      </c>
      <c r="H120" s="175"/>
      <c r="I120" s="296"/>
    </row>
    <row r="121" spans="1:8" ht="15">
      <c r="A121" s="7" t="s">
        <v>86</v>
      </c>
      <c r="B121" s="408">
        <v>0</v>
      </c>
      <c r="C121" s="408">
        <v>0</v>
      </c>
      <c r="D121" s="408">
        <v>0</v>
      </c>
      <c r="E121" s="408">
        <v>0</v>
      </c>
      <c r="F121" s="408">
        <v>0</v>
      </c>
      <c r="G121" s="408">
        <v>0</v>
      </c>
      <c r="H121" s="175"/>
    </row>
    <row r="122" spans="1:9" ht="15">
      <c r="A122" s="297" t="s">
        <v>125</v>
      </c>
      <c r="B122" s="408">
        <v>0</v>
      </c>
      <c r="C122" s="408">
        <v>0</v>
      </c>
      <c r="D122" s="408">
        <v>0</v>
      </c>
      <c r="E122" s="408">
        <v>0</v>
      </c>
      <c r="F122" s="408">
        <v>538</v>
      </c>
      <c r="G122" s="408">
        <v>538</v>
      </c>
      <c r="H122" s="175"/>
      <c r="I122" s="296"/>
    </row>
    <row r="123" spans="1:9" ht="15">
      <c r="A123" s="288" t="s">
        <v>142</v>
      </c>
      <c r="B123" s="408">
        <v>0</v>
      </c>
      <c r="C123" s="408">
        <v>0</v>
      </c>
      <c r="D123" s="408">
        <v>0</v>
      </c>
      <c r="E123" s="408">
        <v>0</v>
      </c>
      <c r="F123" s="408">
        <v>4244</v>
      </c>
      <c r="G123" s="408">
        <v>4666</v>
      </c>
      <c r="H123" s="175"/>
      <c r="I123" s="296"/>
    </row>
    <row r="124" spans="1:9" ht="15">
      <c r="A124" s="288" t="s">
        <v>137</v>
      </c>
      <c r="B124" s="408">
        <v>0</v>
      </c>
      <c r="C124" s="408">
        <v>0</v>
      </c>
      <c r="D124" s="408">
        <v>0</v>
      </c>
      <c r="E124" s="408">
        <v>0</v>
      </c>
      <c r="F124" s="408">
        <v>1416</v>
      </c>
      <c r="G124" s="408">
        <v>0</v>
      </c>
      <c r="H124" s="175"/>
      <c r="I124" s="296"/>
    </row>
    <row r="125" spans="1:9" ht="15">
      <c r="A125" s="288" t="s">
        <v>138</v>
      </c>
      <c r="B125" s="408">
        <v>0</v>
      </c>
      <c r="C125" s="408">
        <v>0</v>
      </c>
      <c r="D125" s="408">
        <v>0</v>
      </c>
      <c r="E125" s="408">
        <v>0</v>
      </c>
      <c r="F125" s="408">
        <v>977</v>
      </c>
      <c r="G125" s="408">
        <v>0</v>
      </c>
      <c r="H125" s="175"/>
      <c r="I125" s="296"/>
    </row>
    <row r="126" spans="1:9" ht="15">
      <c r="A126" s="288" t="s">
        <v>148</v>
      </c>
      <c r="B126" s="409">
        <v>5</v>
      </c>
      <c r="C126" s="409">
        <v>43</v>
      </c>
      <c r="D126" s="409">
        <v>2160.879</v>
      </c>
      <c r="E126" s="409">
        <v>667.255</v>
      </c>
      <c r="F126" s="408">
        <v>62</v>
      </c>
      <c r="G126" s="408">
        <v>62</v>
      </c>
      <c r="I126" s="296"/>
    </row>
    <row r="127" spans="1:8" ht="12.75">
      <c r="A127" s="3" t="s">
        <v>87</v>
      </c>
      <c r="B127" s="411">
        <f aca="true" t="shared" si="6" ref="B127:G127">SUM(B108:B126)</f>
        <v>182</v>
      </c>
      <c r="C127" s="411">
        <f t="shared" si="6"/>
        <v>112096</v>
      </c>
      <c r="D127" s="411">
        <f t="shared" si="6"/>
        <v>5605001.878</v>
      </c>
      <c r="E127" s="411">
        <f t="shared" si="6"/>
        <v>1760391.6400000001</v>
      </c>
      <c r="F127" s="411">
        <f t="shared" si="6"/>
        <v>4256260</v>
      </c>
      <c r="G127" s="411">
        <f t="shared" si="6"/>
        <v>916031</v>
      </c>
      <c r="H127" s="175"/>
    </row>
    <row r="128" spans="1:9" ht="15">
      <c r="A128" s="7" t="s">
        <v>88</v>
      </c>
      <c r="B128" s="409">
        <v>689</v>
      </c>
      <c r="C128" s="409">
        <v>3826</v>
      </c>
      <c r="D128" s="409">
        <v>615476.507</v>
      </c>
      <c r="E128" s="409">
        <v>191152.601</v>
      </c>
      <c r="F128" s="408">
        <v>233654</v>
      </c>
      <c r="G128" s="408">
        <v>520285</v>
      </c>
      <c r="H128" s="175"/>
      <c r="I128" s="296"/>
    </row>
    <row r="129" spans="1:9" ht="15">
      <c r="A129" s="7" t="s">
        <v>89</v>
      </c>
      <c r="B129" s="409">
        <v>1246</v>
      </c>
      <c r="C129" s="409">
        <v>6936</v>
      </c>
      <c r="D129" s="409">
        <v>1113289.658</v>
      </c>
      <c r="E129" s="409">
        <v>346811.589</v>
      </c>
      <c r="F129" s="408">
        <v>189790</v>
      </c>
      <c r="G129" s="408">
        <v>174829</v>
      </c>
      <c r="I129" s="296"/>
    </row>
    <row r="130" spans="1:9" ht="15">
      <c r="A130" s="7" t="s">
        <v>90</v>
      </c>
      <c r="B130" s="409">
        <v>948</v>
      </c>
      <c r="C130" s="409">
        <v>10682</v>
      </c>
      <c r="D130" s="409">
        <v>622659.161</v>
      </c>
      <c r="E130" s="409">
        <v>194903.537</v>
      </c>
      <c r="F130" s="408">
        <v>42182</v>
      </c>
      <c r="G130" s="408">
        <v>81724</v>
      </c>
      <c r="I130" s="296"/>
    </row>
    <row r="131" spans="1:9" ht="15">
      <c r="A131" s="7" t="s">
        <v>91</v>
      </c>
      <c r="B131" s="409">
        <v>520</v>
      </c>
      <c r="C131" s="409">
        <v>6328</v>
      </c>
      <c r="D131" s="409">
        <v>369888.005</v>
      </c>
      <c r="E131" s="409">
        <v>115994.971</v>
      </c>
      <c r="F131" s="408">
        <v>26197</v>
      </c>
      <c r="G131" s="408">
        <v>35591</v>
      </c>
      <c r="I131" s="296"/>
    </row>
    <row r="132" spans="1:9" ht="15">
      <c r="A132" s="7" t="s">
        <v>92</v>
      </c>
      <c r="B132" s="408">
        <v>0</v>
      </c>
      <c r="C132" s="408">
        <v>0</v>
      </c>
      <c r="D132" s="408">
        <v>0</v>
      </c>
      <c r="E132" s="408">
        <v>0</v>
      </c>
      <c r="F132" s="412">
        <v>0</v>
      </c>
      <c r="G132" s="408">
        <v>0</v>
      </c>
      <c r="I132" s="175"/>
    </row>
    <row r="133" spans="1:9" ht="15">
      <c r="A133" s="7" t="s">
        <v>93</v>
      </c>
      <c r="B133" s="408">
        <v>0</v>
      </c>
      <c r="C133" s="408">
        <v>0</v>
      </c>
      <c r="D133" s="408">
        <v>0</v>
      </c>
      <c r="E133" s="408">
        <v>0</v>
      </c>
      <c r="F133" s="412">
        <v>0</v>
      </c>
      <c r="G133" s="408">
        <v>0</v>
      </c>
      <c r="I133" s="175"/>
    </row>
    <row r="134" spans="1:9" ht="15">
      <c r="A134" s="7" t="s">
        <v>94</v>
      </c>
      <c r="B134" s="408">
        <v>0</v>
      </c>
      <c r="C134" s="410">
        <v>0</v>
      </c>
      <c r="D134" s="410">
        <v>0</v>
      </c>
      <c r="E134" s="410">
        <v>0</v>
      </c>
      <c r="F134" s="410">
        <v>0</v>
      </c>
      <c r="G134" s="408">
        <v>0</v>
      </c>
      <c r="I134" s="175"/>
    </row>
    <row r="135" spans="1:9" ht="15">
      <c r="A135" s="7" t="s">
        <v>95</v>
      </c>
      <c r="B135" s="408">
        <v>0</v>
      </c>
      <c r="C135" s="410">
        <v>0</v>
      </c>
      <c r="D135" s="410">
        <v>0</v>
      </c>
      <c r="E135" s="410">
        <v>0</v>
      </c>
      <c r="F135" s="410">
        <v>0</v>
      </c>
      <c r="G135" s="408">
        <v>0</v>
      </c>
      <c r="I135" s="175"/>
    </row>
    <row r="136" spans="1:9" ht="15">
      <c r="A136" s="7" t="s">
        <v>96</v>
      </c>
      <c r="B136" s="409">
        <v>12</v>
      </c>
      <c r="C136" s="409">
        <v>747</v>
      </c>
      <c r="D136" s="409">
        <v>160468.523</v>
      </c>
      <c r="E136" s="409">
        <v>49983.84</v>
      </c>
      <c r="F136" s="408">
        <v>87128</v>
      </c>
      <c r="G136" s="408">
        <v>141236</v>
      </c>
      <c r="I136" s="296"/>
    </row>
    <row r="137" spans="1:9" ht="15">
      <c r="A137" s="7" t="s">
        <v>97</v>
      </c>
      <c r="B137" s="408">
        <v>0</v>
      </c>
      <c r="C137" s="410">
        <v>0</v>
      </c>
      <c r="D137" s="408">
        <v>0</v>
      </c>
      <c r="E137" s="410">
        <v>0</v>
      </c>
      <c r="F137" s="408">
        <v>161947</v>
      </c>
      <c r="G137" s="408">
        <v>89350</v>
      </c>
      <c r="I137" s="296"/>
    </row>
    <row r="138" spans="1:7" ht="12.75">
      <c r="A138" s="3" t="s">
        <v>98</v>
      </c>
      <c r="B138" s="411">
        <f aca="true" t="shared" si="7" ref="B138:G138">SUM(B128:B137)</f>
        <v>3415</v>
      </c>
      <c r="C138" s="411">
        <f t="shared" si="7"/>
        <v>28519</v>
      </c>
      <c r="D138" s="411">
        <f t="shared" si="7"/>
        <v>2881781.854</v>
      </c>
      <c r="E138" s="411">
        <f t="shared" si="7"/>
        <v>898846.538</v>
      </c>
      <c r="F138" s="411">
        <f t="shared" si="7"/>
        <v>740898</v>
      </c>
      <c r="G138" s="411">
        <f t="shared" si="7"/>
        <v>1043015</v>
      </c>
    </row>
    <row r="139" spans="1:7" ht="15">
      <c r="A139" s="7" t="s">
        <v>99</v>
      </c>
      <c r="B139" s="413">
        <v>29</v>
      </c>
      <c r="C139" s="413">
        <v>93</v>
      </c>
      <c r="D139" s="413">
        <v>17212.593</v>
      </c>
      <c r="E139" s="413">
        <v>5330.685</v>
      </c>
      <c r="F139" s="413">
        <v>12323</v>
      </c>
      <c r="G139" s="298">
        <v>20627</v>
      </c>
    </row>
    <row r="140" spans="1:7" ht="15">
      <c r="A140" s="7" t="s">
        <v>145</v>
      </c>
      <c r="B140" s="413">
        <v>37</v>
      </c>
      <c r="C140" s="413">
        <v>6</v>
      </c>
      <c r="D140" s="413">
        <v>311</v>
      </c>
      <c r="E140" s="413">
        <v>95.98765432098764</v>
      </c>
      <c r="F140" s="413">
        <v>21</v>
      </c>
      <c r="G140" s="298">
        <v>19</v>
      </c>
    </row>
    <row r="141" spans="1:7" ht="13.5" thickBot="1">
      <c r="A141" s="3" t="s">
        <v>100</v>
      </c>
      <c r="B141" s="411">
        <f aca="true" t="shared" si="8" ref="B141:G141">SUM(B139,B138,B127,B140)</f>
        <v>3663</v>
      </c>
      <c r="C141" s="411">
        <f t="shared" si="8"/>
        <v>140714</v>
      </c>
      <c r="D141" s="411">
        <f t="shared" si="8"/>
        <v>8504307.325</v>
      </c>
      <c r="E141" s="411">
        <f t="shared" si="8"/>
        <v>2664664.850654321</v>
      </c>
      <c r="F141" s="411">
        <f t="shared" si="8"/>
        <v>5009502</v>
      </c>
      <c r="G141" s="411">
        <f t="shared" si="8"/>
        <v>1979692</v>
      </c>
    </row>
    <row r="142" spans="1:7" ht="13.5" thickBot="1">
      <c r="A142" s="671" t="s">
        <v>101</v>
      </c>
      <c r="B142" s="672">
        <v>0</v>
      </c>
      <c r="C142" s="672">
        <v>0</v>
      </c>
      <c r="D142" s="672">
        <v>0</v>
      </c>
      <c r="E142" s="672">
        <v>0</v>
      </c>
      <c r="F142" s="672">
        <v>0</v>
      </c>
      <c r="G142" s="673">
        <v>0</v>
      </c>
    </row>
    <row r="143" spans="1:8" ht="13.5" thickBot="1">
      <c r="A143" s="3" t="s">
        <v>102</v>
      </c>
      <c r="B143" s="3">
        <v>167</v>
      </c>
      <c r="C143" s="3">
        <v>230000</v>
      </c>
      <c r="D143" s="3">
        <v>36695715</v>
      </c>
      <c r="E143" s="3">
        <v>11457171</v>
      </c>
      <c r="F143" s="3">
        <v>0</v>
      </c>
      <c r="G143" s="3">
        <v>1670190</v>
      </c>
      <c r="H143" s="175"/>
    </row>
    <row r="144" spans="1:7" ht="13.5" thickBot="1">
      <c r="A144" s="671" t="s">
        <v>103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8" ht="15">
      <c r="A145" s="7" t="s">
        <v>104</v>
      </c>
      <c r="B145" s="398">
        <v>271</v>
      </c>
      <c r="C145" s="399">
        <v>1775</v>
      </c>
      <c r="D145" s="399">
        <v>2440</v>
      </c>
      <c r="E145" s="398">
        <v>760</v>
      </c>
      <c r="F145" s="398">
        <v>0</v>
      </c>
      <c r="G145" s="399">
        <v>12181</v>
      </c>
      <c r="H145" s="175"/>
    </row>
    <row r="146" spans="1:8" ht="15">
      <c r="A146" s="7" t="s">
        <v>105</v>
      </c>
      <c r="B146" s="398">
        <v>111</v>
      </c>
      <c r="C146" s="399">
        <v>3010</v>
      </c>
      <c r="D146" s="398">
        <v>93</v>
      </c>
      <c r="E146" s="398">
        <v>29</v>
      </c>
      <c r="F146" s="398">
        <v>0</v>
      </c>
      <c r="G146" s="399">
        <v>20382</v>
      </c>
      <c r="H146" s="175"/>
    </row>
    <row r="147" spans="1:8" ht="15">
      <c r="A147" s="7" t="s">
        <v>106</v>
      </c>
      <c r="B147" s="403">
        <v>5190251</v>
      </c>
      <c r="C147" s="403">
        <v>14636849</v>
      </c>
      <c r="D147" s="403">
        <v>171235202</v>
      </c>
      <c r="E147" s="403">
        <v>53339851</v>
      </c>
      <c r="F147" s="403">
        <v>62955</v>
      </c>
      <c r="G147" s="403">
        <v>86805871</v>
      </c>
      <c r="H147" s="177"/>
    </row>
    <row r="148" spans="1:8" ht="15">
      <c r="A148" s="288" t="s">
        <v>136</v>
      </c>
      <c r="B148" s="404">
        <v>134</v>
      </c>
      <c r="C148" s="405">
        <v>14546</v>
      </c>
      <c r="D148" s="405">
        <v>172965</v>
      </c>
      <c r="E148" s="405">
        <v>54444</v>
      </c>
      <c r="F148" s="404">
        <v>0</v>
      </c>
      <c r="G148" s="405">
        <v>38282</v>
      </c>
      <c r="H148" s="177"/>
    </row>
    <row r="149" spans="1:8" ht="15">
      <c r="A149" s="7" t="s">
        <v>107</v>
      </c>
      <c r="B149" s="400">
        <v>3517011</v>
      </c>
      <c r="C149" s="400">
        <v>8289708</v>
      </c>
      <c r="D149" s="400">
        <v>267575143</v>
      </c>
      <c r="E149" s="400">
        <v>83348385</v>
      </c>
      <c r="F149" s="400">
        <v>38450</v>
      </c>
      <c r="G149" s="400">
        <v>55062068</v>
      </c>
      <c r="H149" s="177"/>
    </row>
    <row r="150" spans="1:8" ht="15">
      <c r="A150" s="288" t="s">
        <v>135</v>
      </c>
      <c r="B150" s="401">
        <v>264</v>
      </c>
      <c r="C150" s="402">
        <v>9534</v>
      </c>
      <c r="D150" s="402">
        <v>310311</v>
      </c>
      <c r="E150" s="402">
        <v>95801</v>
      </c>
      <c r="F150" s="401">
        <v>0</v>
      </c>
      <c r="G150" s="402">
        <v>68210</v>
      </c>
      <c r="H150" s="177"/>
    </row>
    <row r="151" spans="1:8" ht="15">
      <c r="A151" s="7" t="s">
        <v>108</v>
      </c>
      <c r="B151" s="291">
        <v>0</v>
      </c>
      <c r="C151" s="291">
        <v>0</v>
      </c>
      <c r="D151" s="291">
        <v>0</v>
      </c>
      <c r="E151" s="291">
        <v>0</v>
      </c>
      <c r="F151" s="291">
        <v>0</v>
      </c>
      <c r="G151" s="291">
        <v>0</v>
      </c>
      <c r="H151" s="177"/>
    </row>
    <row r="152" spans="1:8" ht="15">
      <c r="A152" s="7" t="s">
        <v>109</v>
      </c>
      <c r="B152" s="406">
        <v>112</v>
      </c>
      <c r="C152" s="407">
        <v>1490</v>
      </c>
      <c r="D152" s="407">
        <v>21468</v>
      </c>
      <c r="E152" s="407">
        <v>6709</v>
      </c>
      <c r="F152" s="406">
        <v>60</v>
      </c>
      <c r="G152" s="407">
        <v>13003</v>
      </c>
      <c r="H152" s="177"/>
    </row>
    <row r="153" spans="1:7" ht="12.75">
      <c r="A153" s="3" t="s">
        <v>110</v>
      </c>
      <c r="B153" s="295">
        <f aca="true" t="shared" si="9" ref="B153:G153">SUM(B145:B152)</f>
        <v>8708154</v>
      </c>
      <c r="C153" s="295">
        <f t="shared" si="9"/>
        <v>22956912</v>
      </c>
      <c r="D153" s="295">
        <f t="shared" si="9"/>
        <v>439317622</v>
      </c>
      <c r="E153" s="295">
        <f t="shared" si="9"/>
        <v>136845979</v>
      </c>
      <c r="F153" s="295">
        <f t="shared" si="9"/>
        <v>101465</v>
      </c>
      <c r="G153" s="295">
        <f t="shared" si="9"/>
        <v>142019997</v>
      </c>
    </row>
    <row r="154" spans="1:7" ht="12.75">
      <c r="A154" s="3" t="s">
        <v>111</v>
      </c>
      <c r="B154" s="295">
        <f aca="true" t="shared" si="10" ref="B154:G154">B153+B155</f>
        <v>10169133</v>
      </c>
      <c r="C154" s="295">
        <f t="shared" si="10"/>
        <v>59426818</v>
      </c>
      <c r="D154" s="295">
        <f t="shared" si="10"/>
        <v>3963481622.325</v>
      </c>
      <c r="E154" s="295">
        <f t="shared" si="10"/>
        <v>1233650417.8506544</v>
      </c>
      <c r="F154" s="295">
        <f t="shared" si="10"/>
        <v>40239850</v>
      </c>
      <c r="G154" s="295">
        <f t="shared" si="10"/>
        <v>492557472</v>
      </c>
    </row>
    <row r="155" spans="1:7" ht="12.75">
      <c r="A155" s="3" t="s">
        <v>112</v>
      </c>
      <c r="B155" s="295">
        <f aca="true" t="shared" si="11" ref="B155:G155">SUM(B143,B141,B106)</f>
        <v>1460979</v>
      </c>
      <c r="C155" s="295">
        <f t="shared" si="11"/>
        <v>36469906</v>
      </c>
      <c r="D155" s="295">
        <f t="shared" si="11"/>
        <v>3524164000.325</v>
      </c>
      <c r="E155" s="295">
        <f t="shared" si="11"/>
        <v>1096804438.8506544</v>
      </c>
      <c r="F155" s="295">
        <f t="shared" si="11"/>
        <v>40138385</v>
      </c>
      <c r="G155" s="295">
        <f t="shared" si="11"/>
        <v>350537475</v>
      </c>
    </row>
    <row r="156" spans="2:7" ht="12.75">
      <c r="B156" s="4"/>
      <c r="C156" s="4"/>
      <c r="D156" s="4"/>
      <c r="E156" s="4"/>
      <c r="F156" s="4"/>
      <c r="G156" s="4"/>
    </row>
  </sheetData>
  <sheetProtection/>
  <mergeCells count="10">
    <mergeCell ref="A3:G3"/>
    <mergeCell ref="A107:G107"/>
    <mergeCell ref="A142:G142"/>
    <mergeCell ref="A144:G144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5.7109375" style="0" bestFit="1" customWidth="1"/>
    <col min="2" max="2" width="19.421875" style="0" bestFit="1" customWidth="1"/>
    <col min="3" max="3" width="20.00390625" style="0" bestFit="1" customWidth="1"/>
    <col min="4" max="4" width="17.00390625" style="0" bestFit="1" customWidth="1"/>
    <col min="5" max="5" width="20.421875" style="0" bestFit="1" customWidth="1"/>
    <col min="6" max="6" width="19.28125" style="0" bestFit="1" customWidth="1"/>
    <col min="7" max="7" width="19.8515625" style="0" customWidth="1"/>
    <col min="8" max="8" width="11.140625" style="0" bestFit="1" customWidth="1"/>
  </cols>
  <sheetData>
    <row r="1" spans="1:7" ht="15.75" thickBot="1">
      <c r="A1" s="674" t="s">
        <v>0</v>
      </c>
      <c r="B1" s="676" t="s">
        <v>113</v>
      </c>
      <c r="C1" s="676" t="s">
        <v>114</v>
      </c>
      <c r="D1" s="678" t="s">
        <v>115</v>
      </c>
      <c r="E1" s="679"/>
      <c r="F1" s="676" t="s">
        <v>116</v>
      </c>
      <c r="G1" s="680" t="s">
        <v>151</v>
      </c>
    </row>
    <row r="2" spans="1:7" ht="14.25" thickBot="1">
      <c r="A2" s="675"/>
      <c r="B2" s="677"/>
      <c r="C2" s="677"/>
      <c r="D2" s="1" t="s">
        <v>117</v>
      </c>
      <c r="E2" s="1" t="s">
        <v>118</v>
      </c>
      <c r="F2" s="677"/>
      <c r="G2" s="681"/>
    </row>
    <row r="3" spans="1:7" ht="14.25" thickBot="1">
      <c r="A3" s="671" t="s">
        <v>1</v>
      </c>
      <c r="B3" s="672"/>
      <c r="C3" s="672"/>
      <c r="D3" s="672"/>
      <c r="E3" s="672"/>
      <c r="F3" s="672"/>
      <c r="G3" s="673"/>
    </row>
    <row r="4" spans="1:8" ht="15">
      <c r="A4" s="7" t="s">
        <v>2</v>
      </c>
      <c r="B4" s="414">
        <v>248222</v>
      </c>
      <c r="C4" s="414">
        <v>1494995</v>
      </c>
      <c r="D4" s="414">
        <v>87942690</v>
      </c>
      <c r="E4" s="414">
        <v>26992969</v>
      </c>
      <c r="F4" s="414">
        <v>332788</v>
      </c>
      <c r="G4" s="414">
        <v>14232795</v>
      </c>
      <c r="H4" s="175"/>
    </row>
    <row r="5" spans="1:8" ht="15">
      <c r="A5" s="7" t="s">
        <v>7</v>
      </c>
      <c r="B5" s="415">
        <v>30</v>
      </c>
      <c r="C5" s="416">
        <v>6580</v>
      </c>
      <c r="D5" s="416">
        <v>389102</v>
      </c>
      <c r="E5" s="416">
        <v>120173</v>
      </c>
      <c r="F5" s="415">
        <v>0</v>
      </c>
      <c r="G5" s="416">
        <v>3196130</v>
      </c>
      <c r="H5" s="175"/>
    </row>
    <row r="6" spans="1:8" ht="15">
      <c r="A6" s="7" t="s">
        <v>8</v>
      </c>
      <c r="B6" s="417">
        <v>27</v>
      </c>
      <c r="C6" s="418">
        <v>1847</v>
      </c>
      <c r="D6" s="418">
        <v>183575</v>
      </c>
      <c r="E6" s="418">
        <v>56721</v>
      </c>
      <c r="F6" s="418">
        <v>1107</v>
      </c>
      <c r="G6" s="418">
        <v>17042</v>
      </c>
      <c r="H6" s="175"/>
    </row>
    <row r="7" spans="1:8" ht="15">
      <c r="A7" s="7" t="s">
        <v>9</v>
      </c>
      <c r="B7" s="419">
        <v>5028</v>
      </c>
      <c r="C7" s="419">
        <v>15539</v>
      </c>
      <c r="D7" s="419">
        <v>5439575</v>
      </c>
      <c r="E7" s="419">
        <v>1668456</v>
      </c>
      <c r="F7" s="419">
        <v>3478</v>
      </c>
      <c r="G7" s="419">
        <v>133684</v>
      </c>
      <c r="H7" s="177"/>
    </row>
    <row r="8" spans="1:8" ht="15">
      <c r="A8" s="7" t="s">
        <v>3</v>
      </c>
      <c r="B8" s="422">
        <v>0</v>
      </c>
      <c r="C8" s="422">
        <v>0</v>
      </c>
      <c r="D8" s="422">
        <v>0</v>
      </c>
      <c r="E8" s="422">
        <v>0</v>
      </c>
      <c r="F8" s="422">
        <v>6</v>
      </c>
      <c r="G8" s="422">
        <v>73</v>
      </c>
      <c r="H8" s="177"/>
    </row>
    <row r="9" spans="1:8" ht="15">
      <c r="A9" s="7" t="s">
        <v>150</v>
      </c>
      <c r="B9" s="425">
        <v>2</v>
      </c>
      <c r="C9" s="425">
        <v>30</v>
      </c>
      <c r="D9" s="426">
        <v>10276</v>
      </c>
      <c r="E9" s="426">
        <v>3135</v>
      </c>
      <c r="F9" s="425">
        <v>0</v>
      </c>
      <c r="G9" s="425">
        <v>30</v>
      </c>
      <c r="H9" s="177"/>
    </row>
    <row r="10" spans="1:8" ht="15">
      <c r="A10" s="7" t="s">
        <v>5</v>
      </c>
      <c r="B10" s="423">
        <v>23</v>
      </c>
      <c r="C10" s="423">
        <v>231</v>
      </c>
      <c r="D10" s="424">
        <v>1401</v>
      </c>
      <c r="E10" s="423">
        <v>432</v>
      </c>
      <c r="F10" s="423">
        <v>250</v>
      </c>
      <c r="G10" s="424">
        <v>1612</v>
      </c>
      <c r="H10" s="177"/>
    </row>
    <row r="11" spans="1:8" ht="15">
      <c r="A11" s="7" t="s">
        <v>7</v>
      </c>
      <c r="B11" s="420">
        <v>168</v>
      </c>
      <c r="C11" s="421">
        <v>5526</v>
      </c>
      <c r="D11" s="421">
        <v>1947847</v>
      </c>
      <c r="E11" s="421">
        <v>593342</v>
      </c>
      <c r="F11" s="420">
        <v>0</v>
      </c>
      <c r="G11" s="421">
        <v>20478</v>
      </c>
      <c r="H11" s="177"/>
    </row>
    <row r="12" spans="1:7" ht="15">
      <c r="A12" s="7" t="s">
        <v>10</v>
      </c>
      <c r="B12" s="291">
        <v>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</row>
    <row r="13" spans="1:7" ht="15">
      <c r="A13" s="7" t="s">
        <v>11</v>
      </c>
      <c r="B13" s="291">
        <v>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</row>
    <row r="14" spans="1:7" ht="15">
      <c r="A14" s="7" t="s">
        <v>12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</row>
    <row r="15" spans="1:7" ht="15">
      <c r="A15" s="7" t="s">
        <v>13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</row>
    <row r="16" spans="1:7" ht="15">
      <c r="A16" s="7" t="s">
        <v>14</v>
      </c>
      <c r="B16" s="291">
        <v>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</row>
    <row r="17" spans="1:8" ht="12.75">
      <c r="A17" s="3" t="s">
        <v>15</v>
      </c>
      <c r="B17" s="3">
        <f aca="true" t="shared" si="0" ref="B17:G17">SUM(B4:B16)</f>
        <v>253500</v>
      </c>
      <c r="C17" s="3">
        <f t="shared" si="0"/>
        <v>1524748</v>
      </c>
      <c r="D17" s="3">
        <f t="shared" si="0"/>
        <v>95914466</v>
      </c>
      <c r="E17" s="3">
        <f t="shared" si="0"/>
        <v>29435228</v>
      </c>
      <c r="F17" s="3">
        <f t="shared" si="0"/>
        <v>337629</v>
      </c>
      <c r="G17" s="3">
        <f t="shared" si="0"/>
        <v>17601844</v>
      </c>
      <c r="H17" s="175"/>
    </row>
    <row r="18" spans="1:8" ht="15">
      <c r="A18" s="7" t="s">
        <v>16</v>
      </c>
      <c r="B18" s="427">
        <v>808487</v>
      </c>
      <c r="C18" s="427">
        <v>30027887</v>
      </c>
      <c r="D18" s="427">
        <v>2406220388</v>
      </c>
      <c r="E18" s="427">
        <v>739793881</v>
      </c>
      <c r="F18" s="427">
        <v>19785228</v>
      </c>
      <c r="G18" s="427">
        <v>210058123</v>
      </c>
      <c r="H18" s="175"/>
    </row>
    <row r="19" spans="1:8" ht="15">
      <c r="A19" s="7" t="s">
        <v>130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175"/>
    </row>
    <row r="20" spans="1:8" ht="15">
      <c r="A20" s="7" t="s">
        <v>129</v>
      </c>
      <c r="B20" s="291">
        <v>0</v>
      </c>
      <c r="C20" s="291">
        <v>0</v>
      </c>
      <c r="D20" s="291">
        <v>0</v>
      </c>
      <c r="E20" s="291">
        <v>0</v>
      </c>
      <c r="F20" s="291">
        <v>0</v>
      </c>
      <c r="G20" s="291">
        <v>0</v>
      </c>
      <c r="H20" s="175"/>
    </row>
    <row r="21" spans="1:8" ht="15">
      <c r="A21" s="7" t="s">
        <v>17</v>
      </c>
      <c r="B21" s="428">
        <v>0</v>
      </c>
      <c r="C21" s="428">
        <v>0</v>
      </c>
      <c r="D21" s="428">
        <v>0</v>
      </c>
      <c r="E21" s="428">
        <v>0</v>
      </c>
      <c r="F21" s="429">
        <v>7000</v>
      </c>
      <c r="G21" s="429">
        <v>299000</v>
      </c>
      <c r="H21" s="175"/>
    </row>
    <row r="22" spans="1:8" ht="15">
      <c r="A22" s="7" t="s">
        <v>4</v>
      </c>
      <c r="B22" s="428">
        <v>0</v>
      </c>
      <c r="C22" s="428">
        <v>0</v>
      </c>
      <c r="D22" s="428">
        <v>0</v>
      </c>
      <c r="E22" s="428">
        <v>0</v>
      </c>
      <c r="F22" s="428">
        <v>0</v>
      </c>
      <c r="G22" s="429">
        <v>320500</v>
      </c>
      <c r="H22" s="175"/>
    </row>
    <row r="23" spans="1:8" ht="15">
      <c r="A23" s="7" t="s">
        <v>18</v>
      </c>
      <c r="B23" s="430">
        <v>0</v>
      </c>
      <c r="C23" s="430">
        <v>0</v>
      </c>
      <c r="D23" s="430">
        <v>0</v>
      </c>
      <c r="E23" s="430">
        <v>0</v>
      </c>
      <c r="F23" s="431">
        <v>92500</v>
      </c>
      <c r="G23" s="431">
        <v>457500</v>
      </c>
      <c r="H23" s="175"/>
    </row>
    <row r="24" spans="1:8" ht="15">
      <c r="A24" s="7" t="s">
        <v>6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1">
        <v>25000</v>
      </c>
      <c r="H24" s="175"/>
    </row>
    <row r="25" spans="1:8" ht="15">
      <c r="A25" s="7" t="s">
        <v>19</v>
      </c>
      <c r="B25" s="432">
        <v>0</v>
      </c>
      <c r="C25" s="432">
        <v>0</v>
      </c>
      <c r="D25" s="432">
        <v>0</v>
      </c>
      <c r="E25" s="432">
        <v>0</v>
      </c>
      <c r="F25" s="433">
        <v>28005</v>
      </c>
      <c r="G25" s="433">
        <v>30005</v>
      </c>
      <c r="H25" s="175"/>
    </row>
    <row r="26" spans="1:8" ht="15">
      <c r="A26" s="7" t="s">
        <v>4</v>
      </c>
      <c r="B26" s="432">
        <v>0</v>
      </c>
      <c r="C26" s="432">
        <v>0</v>
      </c>
      <c r="D26" s="432">
        <v>0</v>
      </c>
      <c r="E26" s="432">
        <v>0</v>
      </c>
      <c r="F26" s="432">
        <v>0</v>
      </c>
      <c r="G26" s="433">
        <v>208000</v>
      </c>
      <c r="H26" s="175"/>
    </row>
    <row r="27" spans="1:8" ht="15">
      <c r="A27" s="7" t="s">
        <v>20</v>
      </c>
      <c r="B27" s="434">
        <v>12</v>
      </c>
      <c r="C27" s="435">
        <v>54000</v>
      </c>
      <c r="D27" s="435">
        <v>5725</v>
      </c>
      <c r="E27" s="435">
        <v>1778</v>
      </c>
      <c r="F27" s="435">
        <v>61510</v>
      </c>
      <c r="G27" s="435">
        <v>117010</v>
      </c>
      <c r="H27" s="175"/>
    </row>
    <row r="28" spans="1:8" ht="15">
      <c r="A28" s="7" t="s">
        <v>6</v>
      </c>
      <c r="B28" s="434">
        <v>0</v>
      </c>
      <c r="C28" s="434">
        <v>0</v>
      </c>
      <c r="D28" s="434">
        <v>0</v>
      </c>
      <c r="E28" s="434">
        <v>0</v>
      </c>
      <c r="F28" s="434">
        <v>0</v>
      </c>
      <c r="G28" s="435">
        <v>11000</v>
      </c>
      <c r="H28" s="175"/>
    </row>
    <row r="29" spans="1:8" ht="15">
      <c r="A29" s="7" t="s">
        <v>131</v>
      </c>
      <c r="B29" s="436">
        <v>1</v>
      </c>
      <c r="C29" s="436">
        <v>500</v>
      </c>
      <c r="D29" s="436">
        <v>75</v>
      </c>
      <c r="E29" s="436">
        <v>23</v>
      </c>
      <c r="F29" s="437">
        <v>5000</v>
      </c>
      <c r="G29" s="437">
        <v>5000</v>
      </c>
      <c r="H29" s="175"/>
    </row>
    <row r="30" spans="1:8" ht="15">
      <c r="A30" s="7" t="s">
        <v>4</v>
      </c>
      <c r="B30" s="436">
        <v>0</v>
      </c>
      <c r="C30" s="437">
        <v>0</v>
      </c>
      <c r="D30" s="437">
        <v>0</v>
      </c>
      <c r="E30" s="436">
        <v>0</v>
      </c>
      <c r="F30" s="437">
        <v>0</v>
      </c>
      <c r="G30" s="437">
        <v>0</v>
      </c>
      <c r="H30" s="175"/>
    </row>
    <row r="31" spans="1:8" ht="15">
      <c r="A31" s="7" t="s">
        <v>132</v>
      </c>
      <c r="B31" s="436">
        <v>6</v>
      </c>
      <c r="C31" s="437">
        <v>7000</v>
      </c>
      <c r="D31" s="437">
        <v>2808</v>
      </c>
      <c r="E31" s="436">
        <v>869</v>
      </c>
      <c r="F31" s="437">
        <v>8000</v>
      </c>
      <c r="G31" s="437">
        <v>8000</v>
      </c>
      <c r="H31" s="175"/>
    </row>
    <row r="32" spans="1:8" ht="15">
      <c r="A32" s="7" t="s">
        <v>6</v>
      </c>
      <c r="B32" s="291">
        <v>0</v>
      </c>
      <c r="C32" s="291">
        <v>0</v>
      </c>
      <c r="D32" s="291">
        <v>0</v>
      </c>
      <c r="E32" s="291">
        <v>0</v>
      </c>
      <c r="F32" s="291">
        <v>0</v>
      </c>
      <c r="G32" s="291">
        <v>0</v>
      </c>
      <c r="H32" s="175"/>
    </row>
    <row r="33" spans="1:8" ht="15">
      <c r="A33" s="7" t="s">
        <v>21</v>
      </c>
      <c r="B33" s="446">
        <v>154</v>
      </c>
      <c r="C33" s="447">
        <v>731896</v>
      </c>
      <c r="D33" s="447">
        <v>36698</v>
      </c>
      <c r="E33" s="447">
        <v>11276</v>
      </c>
      <c r="F33" s="447">
        <v>3514334</v>
      </c>
      <c r="G33" s="447">
        <v>12627584</v>
      </c>
      <c r="H33" s="175"/>
    </row>
    <row r="34" spans="1:8" ht="15">
      <c r="A34" s="7" t="s">
        <v>4</v>
      </c>
      <c r="B34" s="448">
        <v>0</v>
      </c>
      <c r="C34" s="448">
        <v>0</v>
      </c>
      <c r="D34" s="448">
        <v>0</v>
      </c>
      <c r="E34" s="448">
        <v>0</v>
      </c>
      <c r="F34" s="448">
        <v>0</v>
      </c>
      <c r="G34" s="449">
        <v>893534</v>
      </c>
      <c r="H34" s="175"/>
    </row>
    <row r="35" spans="1:8" ht="15">
      <c r="A35" s="7" t="s">
        <v>22</v>
      </c>
      <c r="B35" s="450">
        <v>314</v>
      </c>
      <c r="C35" s="451">
        <v>1916059</v>
      </c>
      <c r="D35" s="451">
        <v>27699</v>
      </c>
      <c r="E35" s="451">
        <v>8493</v>
      </c>
      <c r="F35" s="451">
        <v>6656551</v>
      </c>
      <c r="G35" s="451">
        <v>24723736</v>
      </c>
      <c r="H35" s="175"/>
    </row>
    <row r="36" spans="1:8" ht="15">
      <c r="A36" s="7" t="s">
        <v>6</v>
      </c>
      <c r="B36" s="450">
        <v>0</v>
      </c>
      <c r="C36" s="450">
        <v>0</v>
      </c>
      <c r="D36" s="450">
        <v>0</v>
      </c>
      <c r="E36" s="450">
        <v>0</v>
      </c>
      <c r="F36" s="450">
        <v>0</v>
      </c>
      <c r="G36" s="451">
        <v>1412332</v>
      </c>
      <c r="H36" s="175"/>
    </row>
    <row r="37" spans="1:8" ht="15">
      <c r="A37" s="7" t="s">
        <v>120</v>
      </c>
      <c r="B37" s="291">
        <v>0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  <c r="H37" s="175"/>
    </row>
    <row r="38" spans="1:8" ht="15">
      <c r="A38" s="7" t="s">
        <v>121</v>
      </c>
      <c r="B38" s="291">
        <v>0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175"/>
    </row>
    <row r="39" spans="1:8" ht="15">
      <c r="A39" s="7" t="s">
        <v>119</v>
      </c>
      <c r="B39" s="444">
        <v>4</v>
      </c>
      <c r="C39" s="445">
        <v>15000</v>
      </c>
      <c r="D39" s="445">
        <v>1441881</v>
      </c>
      <c r="E39" s="445">
        <v>437305</v>
      </c>
      <c r="F39" s="445">
        <v>862993</v>
      </c>
      <c r="G39" s="445">
        <v>376265</v>
      </c>
      <c r="H39" s="175"/>
    </row>
    <row r="40" spans="1:8" ht="15">
      <c r="A40" s="7" t="s">
        <v>23</v>
      </c>
      <c r="B40" s="442">
        <v>152</v>
      </c>
      <c r="C40" s="443">
        <v>230862</v>
      </c>
      <c r="D40" s="443">
        <v>36885321</v>
      </c>
      <c r="E40" s="443">
        <v>11355542</v>
      </c>
      <c r="F40" s="443">
        <v>3715779</v>
      </c>
      <c r="G40" s="443">
        <v>2271675</v>
      </c>
      <c r="H40" s="175"/>
    </row>
    <row r="41" spans="1:8" ht="15">
      <c r="A41" s="7" t="s">
        <v>24</v>
      </c>
      <c r="B41" s="441">
        <v>8139</v>
      </c>
      <c r="C41" s="441">
        <v>5261811</v>
      </c>
      <c r="D41" s="441">
        <v>848093707</v>
      </c>
      <c r="E41" s="441">
        <v>260732711</v>
      </c>
      <c r="F41" s="440">
        <v>0</v>
      </c>
      <c r="G41" s="441">
        <v>45583960</v>
      </c>
      <c r="H41" s="175"/>
    </row>
    <row r="42" spans="1:8" ht="15">
      <c r="A42" s="7" t="s">
        <v>25</v>
      </c>
      <c r="B42" s="291">
        <v>0</v>
      </c>
      <c r="C42" s="291">
        <v>0</v>
      </c>
      <c r="D42" s="291">
        <v>0</v>
      </c>
      <c r="E42" s="291">
        <v>0</v>
      </c>
      <c r="F42" s="291">
        <v>0</v>
      </c>
      <c r="G42" s="291">
        <v>0</v>
      </c>
      <c r="H42" s="175"/>
    </row>
    <row r="43" spans="1:8" ht="15">
      <c r="A43" s="7" t="s">
        <v>26</v>
      </c>
      <c r="B43" s="291">
        <v>0</v>
      </c>
      <c r="C43" s="291">
        <v>0</v>
      </c>
      <c r="D43" s="291">
        <v>0</v>
      </c>
      <c r="E43" s="291">
        <v>0</v>
      </c>
      <c r="F43" s="291">
        <v>0</v>
      </c>
      <c r="G43" s="291">
        <v>0</v>
      </c>
      <c r="H43" s="175"/>
    </row>
    <row r="44" spans="1:8" ht="15">
      <c r="A44" s="7" t="s">
        <v>27</v>
      </c>
      <c r="B44" s="438">
        <v>0</v>
      </c>
      <c r="C44" s="438">
        <v>0</v>
      </c>
      <c r="D44" s="438">
        <v>0</v>
      </c>
      <c r="E44" s="438">
        <v>0</v>
      </c>
      <c r="F44" s="439">
        <v>909849</v>
      </c>
      <c r="G44" s="439">
        <v>158519</v>
      </c>
      <c r="H44" s="175"/>
    </row>
    <row r="45" spans="1:8" ht="15">
      <c r="A45" s="7" t="s">
        <v>28</v>
      </c>
      <c r="B45" s="291">
        <v>0</v>
      </c>
      <c r="C45" s="291">
        <v>0</v>
      </c>
      <c r="D45" s="291">
        <v>0</v>
      </c>
      <c r="E45" s="291">
        <v>0</v>
      </c>
      <c r="F45" s="291">
        <v>0</v>
      </c>
      <c r="G45" s="291">
        <v>0</v>
      </c>
      <c r="H45" s="175"/>
    </row>
    <row r="46" spans="1:8" ht="15">
      <c r="A46" s="7" t="s">
        <v>29</v>
      </c>
      <c r="B46" s="533">
        <v>131</v>
      </c>
      <c r="C46" s="534">
        <v>22385</v>
      </c>
      <c r="D46" s="534">
        <v>2227802</v>
      </c>
      <c r="E46" s="534">
        <v>685355</v>
      </c>
      <c r="F46" s="534">
        <v>66744</v>
      </c>
      <c r="G46" s="534">
        <v>208535</v>
      </c>
      <c r="H46" s="175"/>
    </row>
    <row r="47" spans="1:9" ht="15">
      <c r="A47" s="3" t="s">
        <v>30</v>
      </c>
      <c r="B47" s="3">
        <f aca="true" t="shared" si="1" ref="B47:G47">SUM(B18:B46)</f>
        <v>817400</v>
      </c>
      <c r="C47" s="3">
        <f t="shared" si="1"/>
        <v>38267400</v>
      </c>
      <c r="D47" s="3">
        <f t="shared" si="1"/>
        <v>3294942104</v>
      </c>
      <c r="E47" s="3">
        <f t="shared" si="1"/>
        <v>1013027233</v>
      </c>
      <c r="F47" s="3">
        <f t="shared" si="1"/>
        <v>35713493</v>
      </c>
      <c r="G47" s="3">
        <f t="shared" si="1"/>
        <v>299795278</v>
      </c>
      <c r="H47" s="407"/>
      <c r="I47" s="8"/>
    </row>
    <row r="48" spans="1:8" ht="15">
      <c r="A48" s="7" t="s">
        <v>31</v>
      </c>
      <c r="B48" s="458">
        <v>747964</v>
      </c>
      <c r="C48" s="458">
        <v>6556615</v>
      </c>
      <c r="D48" s="458">
        <v>1072880696</v>
      </c>
      <c r="E48" s="458">
        <v>329309752</v>
      </c>
      <c r="F48" s="458">
        <v>1107711</v>
      </c>
      <c r="G48" s="458">
        <v>53200878</v>
      </c>
      <c r="H48" s="175"/>
    </row>
    <row r="49" spans="1:8" ht="15">
      <c r="A49" s="7" t="s">
        <v>32</v>
      </c>
      <c r="B49" s="459">
        <v>759</v>
      </c>
      <c r="C49" s="460">
        <v>194985</v>
      </c>
      <c r="D49" s="460">
        <v>532400</v>
      </c>
      <c r="E49" s="460">
        <v>163517</v>
      </c>
      <c r="F49" s="460">
        <v>614055</v>
      </c>
      <c r="G49" s="460">
        <v>3208795</v>
      </c>
      <c r="H49" s="175"/>
    </row>
    <row r="50" spans="1:8" ht="15">
      <c r="A50" s="7" t="s">
        <v>33</v>
      </c>
      <c r="B50" s="459">
        <v>62</v>
      </c>
      <c r="C50" s="460">
        <v>77905</v>
      </c>
      <c r="D50" s="460">
        <v>12018900</v>
      </c>
      <c r="E50" s="460">
        <v>3701312</v>
      </c>
      <c r="F50" s="459">
        <v>0</v>
      </c>
      <c r="G50" s="460">
        <v>360006</v>
      </c>
      <c r="H50" s="175"/>
    </row>
    <row r="51" spans="1:8" ht="15">
      <c r="A51" s="7" t="s">
        <v>34</v>
      </c>
      <c r="B51" s="461">
        <v>807</v>
      </c>
      <c r="C51" s="462">
        <v>329690</v>
      </c>
      <c r="D51" s="462">
        <v>447093</v>
      </c>
      <c r="E51" s="462">
        <v>137145</v>
      </c>
      <c r="F51" s="462">
        <v>477181</v>
      </c>
      <c r="G51" s="462">
        <v>2621725</v>
      </c>
      <c r="H51" s="175"/>
    </row>
    <row r="52" spans="1:8" ht="15">
      <c r="A52" s="7" t="s">
        <v>35</v>
      </c>
      <c r="B52" s="461">
        <v>89</v>
      </c>
      <c r="C52" s="462">
        <v>31845</v>
      </c>
      <c r="D52" s="462">
        <v>5508271</v>
      </c>
      <c r="E52" s="462">
        <v>1696314</v>
      </c>
      <c r="F52" s="461">
        <v>0</v>
      </c>
      <c r="G52" s="462">
        <v>377373</v>
      </c>
      <c r="H52" s="175"/>
    </row>
    <row r="53" spans="1:8" ht="15">
      <c r="A53" s="7" t="s">
        <v>123</v>
      </c>
      <c r="B53" s="463">
        <v>0</v>
      </c>
      <c r="C53" s="463">
        <v>200</v>
      </c>
      <c r="D53" s="464">
        <v>32606</v>
      </c>
      <c r="E53" s="464">
        <v>10024</v>
      </c>
      <c r="F53" s="463">
        <v>0</v>
      </c>
      <c r="G53" s="464">
        <v>5580</v>
      </c>
      <c r="H53" s="175"/>
    </row>
    <row r="54" spans="1:8" ht="15">
      <c r="A54" s="7" t="s">
        <v>36</v>
      </c>
      <c r="B54" s="463">
        <v>5</v>
      </c>
      <c r="C54" s="464">
        <v>1000</v>
      </c>
      <c r="D54" s="463">
        <v>603</v>
      </c>
      <c r="E54" s="463">
        <v>185</v>
      </c>
      <c r="F54" s="463">
        <v>0</v>
      </c>
      <c r="G54" s="464">
        <v>17200</v>
      </c>
      <c r="H54" s="175"/>
    </row>
    <row r="55" spans="1:8" ht="15">
      <c r="A55" s="7" t="s">
        <v>37</v>
      </c>
      <c r="B55" s="463">
        <v>0</v>
      </c>
      <c r="C55" s="463">
        <v>0</v>
      </c>
      <c r="D55" s="463">
        <v>0</v>
      </c>
      <c r="E55" s="463">
        <v>0</v>
      </c>
      <c r="F55" s="463">
        <v>0</v>
      </c>
      <c r="G55" s="464">
        <v>4700</v>
      </c>
      <c r="H55" s="175"/>
    </row>
    <row r="56" spans="1:8" ht="15">
      <c r="A56" s="7" t="s">
        <v>38</v>
      </c>
      <c r="B56" s="468">
        <v>2495</v>
      </c>
      <c r="C56" s="468">
        <v>409160</v>
      </c>
      <c r="D56" s="468">
        <v>66948497</v>
      </c>
      <c r="E56" s="468">
        <v>20565101</v>
      </c>
      <c r="F56" s="467">
        <v>0</v>
      </c>
      <c r="G56" s="468">
        <v>3646360</v>
      </c>
      <c r="H56" s="175"/>
    </row>
    <row r="57" spans="1:8" ht="15">
      <c r="A57" s="7" t="s">
        <v>39</v>
      </c>
      <c r="B57" s="471">
        <v>194</v>
      </c>
      <c r="C57" s="472">
        <v>26645</v>
      </c>
      <c r="D57" s="472">
        <v>4861086</v>
      </c>
      <c r="E57" s="472">
        <v>1499961</v>
      </c>
      <c r="F57" s="472">
        <v>16341</v>
      </c>
      <c r="G57" s="472">
        <v>321155</v>
      </c>
      <c r="H57" s="175"/>
    </row>
    <row r="58" spans="1:8" ht="15">
      <c r="A58" s="7" t="s">
        <v>40</v>
      </c>
      <c r="B58" s="475">
        <v>82</v>
      </c>
      <c r="C58" s="476">
        <v>1378</v>
      </c>
      <c r="D58" s="476">
        <v>222305</v>
      </c>
      <c r="E58" s="476">
        <v>68449</v>
      </c>
      <c r="F58" s="475">
        <v>641</v>
      </c>
      <c r="G58" s="476">
        <v>22422</v>
      </c>
      <c r="H58" s="175"/>
    </row>
    <row r="59" spans="1:8" ht="15">
      <c r="A59" s="7" t="s">
        <v>41</v>
      </c>
      <c r="B59" s="469">
        <v>246</v>
      </c>
      <c r="C59" s="469">
        <v>0</v>
      </c>
      <c r="D59" s="470">
        <v>1288879</v>
      </c>
      <c r="E59" s="470">
        <v>395000</v>
      </c>
      <c r="F59" s="469">
        <v>0</v>
      </c>
      <c r="G59" s="469">
        <v>0</v>
      </c>
      <c r="H59" s="175"/>
    </row>
    <row r="60" spans="1:8" ht="15">
      <c r="A60" s="7" t="s">
        <v>7</v>
      </c>
      <c r="B60" s="466">
        <v>4375</v>
      </c>
      <c r="C60" s="466">
        <v>1537210</v>
      </c>
      <c r="D60" s="466">
        <v>249969484</v>
      </c>
      <c r="E60" s="466">
        <v>77279320</v>
      </c>
      <c r="F60" s="465">
        <v>0</v>
      </c>
      <c r="G60" s="466">
        <v>13224540</v>
      </c>
      <c r="H60" s="175"/>
    </row>
    <row r="61" spans="1:8" ht="15">
      <c r="A61" s="7" t="s">
        <v>42</v>
      </c>
      <c r="B61" s="473">
        <v>41</v>
      </c>
      <c r="C61" s="474">
        <v>1771</v>
      </c>
      <c r="D61" s="474">
        <v>264447</v>
      </c>
      <c r="E61" s="474">
        <v>81429</v>
      </c>
      <c r="F61" s="474">
        <v>1109</v>
      </c>
      <c r="G61" s="474">
        <v>23470</v>
      </c>
      <c r="H61" s="175"/>
    </row>
    <row r="62" spans="1:8" ht="15">
      <c r="A62" s="7" t="s">
        <v>43</v>
      </c>
      <c r="B62" s="452">
        <v>97</v>
      </c>
      <c r="C62" s="453">
        <v>5408</v>
      </c>
      <c r="D62" s="453">
        <v>813829</v>
      </c>
      <c r="E62" s="453">
        <v>248452</v>
      </c>
      <c r="F62" s="453">
        <v>2696</v>
      </c>
      <c r="G62" s="453">
        <v>34690</v>
      </c>
      <c r="H62" s="175"/>
    </row>
    <row r="63" spans="1:8" ht="15">
      <c r="A63" s="7" t="s">
        <v>44</v>
      </c>
      <c r="B63" s="452">
        <v>83</v>
      </c>
      <c r="C63" s="453">
        <v>2936</v>
      </c>
      <c r="D63" s="453">
        <v>438599</v>
      </c>
      <c r="E63" s="453">
        <v>134736</v>
      </c>
      <c r="F63" s="453">
        <v>1126</v>
      </c>
      <c r="G63" s="453">
        <v>14612</v>
      </c>
      <c r="H63" s="175"/>
    </row>
    <row r="64" spans="1:8" ht="15">
      <c r="A64" s="7" t="s">
        <v>45</v>
      </c>
      <c r="B64" s="477">
        <v>94</v>
      </c>
      <c r="C64" s="478">
        <v>3031</v>
      </c>
      <c r="D64" s="478">
        <v>387327</v>
      </c>
      <c r="E64" s="478">
        <v>119606</v>
      </c>
      <c r="F64" s="478">
        <v>1005</v>
      </c>
      <c r="G64" s="478">
        <v>29610</v>
      </c>
      <c r="H64" s="175"/>
    </row>
    <row r="65" spans="1:8" ht="15">
      <c r="A65" s="7" t="s">
        <v>46</v>
      </c>
      <c r="B65" s="481">
        <v>15</v>
      </c>
      <c r="C65" s="481">
        <v>476</v>
      </c>
      <c r="D65" s="482">
        <v>38809</v>
      </c>
      <c r="E65" s="482">
        <v>11948</v>
      </c>
      <c r="F65" s="481">
        <v>213</v>
      </c>
      <c r="G65" s="482">
        <v>10091</v>
      </c>
      <c r="H65" s="175"/>
    </row>
    <row r="66" spans="1:8" ht="15">
      <c r="A66" s="7" t="s">
        <v>47</v>
      </c>
      <c r="B66" s="456">
        <v>25</v>
      </c>
      <c r="C66" s="456">
        <v>532</v>
      </c>
      <c r="D66" s="457">
        <v>65078</v>
      </c>
      <c r="E66" s="457">
        <v>20178</v>
      </c>
      <c r="F66" s="457">
        <v>1033</v>
      </c>
      <c r="G66" s="457">
        <v>13481</v>
      </c>
      <c r="H66" s="175"/>
    </row>
    <row r="67" spans="1:8" ht="15">
      <c r="A67" s="7" t="s">
        <v>48</v>
      </c>
      <c r="B67" s="454">
        <v>12</v>
      </c>
      <c r="C67" s="455">
        <v>1124</v>
      </c>
      <c r="D67" s="455">
        <v>188611</v>
      </c>
      <c r="E67" s="455">
        <v>58271</v>
      </c>
      <c r="F67" s="454">
        <v>827</v>
      </c>
      <c r="G67" s="455">
        <v>10649</v>
      </c>
      <c r="H67" s="175"/>
    </row>
    <row r="68" spans="1:8" ht="15">
      <c r="A68" s="7" t="s">
        <v>49</v>
      </c>
      <c r="B68" s="479">
        <v>11</v>
      </c>
      <c r="C68" s="479">
        <v>120</v>
      </c>
      <c r="D68" s="480">
        <v>21445</v>
      </c>
      <c r="E68" s="480">
        <v>6599</v>
      </c>
      <c r="F68" s="479">
        <v>70</v>
      </c>
      <c r="G68" s="480">
        <v>2739</v>
      </c>
      <c r="H68" s="175"/>
    </row>
    <row r="69" spans="1:8" ht="15">
      <c r="A69" s="7" t="s">
        <v>50</v>
      </c>
      <c r="B69" s="483">
        <v>12</v>
      </c>
      <c r="C69" s="483">
        <v>122</v>
      </c>
      <c r="D69" s="484">
        <v>9885</v>
      </c>
      <c r="E69" s="484">
        <v>3066</v>
      </c>
      <c r="F69" s="483">
        <v>162</v>
      </c>
      <c r="G69" s="484">
        <v>6052</v>
      </c>
      <c r="H69" s="175"/>
    </row>
    <row r="70" spans="1:8" ht="15">
      <c r="A70" s="7" t="s">
        <v>51</v>
      </c>
      <c r="B70" s="291">
        <v>0</v>
      </c>
      <c r="C70" s="291">
        <v>0</v>
      </c>
      <c r="D70" s="291">
        <v>0</v>
      </c>
      <c r="E70" s="291">
        <v>0</v>
      </c>
      <c r="F70" s="291">
        <v>0</v>
      </c>
      <c r="G70" s="291">
        <v>0</v>
      </c>
      <c r="H70" s="175"/>
    </row>
    <row r="71" spans="1:8" ht="12.75">
      <c r="A71" s="3" t="s">
        <v>52</v>
      </c>
      <c r="B71" s="3">
        <f aca="true" t="shared" si="2" ref="B71:G71">SUM(B48:B70)</f>
        <v>757468</v>
      </c>
      <c r="C71" s="3">
        <f t="shared" si="2"/>
        <v>9182153</v>
      </c>
      <c r="D71" s="3">
        <f t="shared" si="2"/>
        <v>1416938850</v>
      </c>
      <c r="E71" s="3">
        <f t="shared" si="2"/>
        <v>435510365</v>
      </c>
      <c r="F71" s="3">
        <f t="shared" si="2"/>
        <v>2224170</v>
      </c>
      <c r="G71" s="3">
        <f t="shared" si="2"/>
        <v>77156128</v>
      </c>
      <c r="H71" s="175"/>
    </row>
    <row r="72" spans="1:8" ht="15">
      <c r="A72" s="7" t="s">
        <v>53</v>
      </c>
      <c r="B72" s="485">
        <v>24</v>
      </c>
      <c r="C72" s="485">
        <v>876</v>
      </c>
      <c r="D72" s="486">
        <v>371899</v>
      </c>
      <c r="E72" s="486">
        <v>114837</v>
      </c>
      <c r="F72" s="485">
        <v>455</v>
      </c>
      <c r="G72" s="486">
        <v>8356</v>
      </c>
      <c r="H72" s="175"/>
    </row>
    <row r="73" spans="1:8" ht="12.75">
      <c r="A73" s="176" t="s">
        <v>54</v>
      </c>
      <c r="B73" s="3">
        <f aca="true" t="shared" si="3" ref="B73:G73">SUM(B72)</f>
        <v>24</v>
      </c>
      <c r="C73" s="3">
        <f t="shared" si="3"/>
        <v>876</v>
      </c>
      <c r="D73" s="3">
        <f t="shared" si="3"/>
        <v>371899</v>
      </c>
      <c r="E73" s="3">
        <f t="shared" si="3"/>
        <v>114837</v>
      </c>
      <c r="F73" s="3">
        <f t="shared" si="3"/>
        <v>455</v>
      </c>
      <c r="G73" s="3">
        <f t="shared" si="3"/>
        <v>8356</v>
      </c>
      <c r="H73" s="175"/>
    </row>
    <row r="74" spans="1:8" ht="15">
      <c r="A74" s="7" t="s">
        <v>55</v>
      </c>
      <c r="B74" s="487">
        <v>9658</v>
      </c>
      <c r="C74" s="487">
        <v>54998</v>
      </c>
      <c r="D74" s="487">
        <v>2767863</v>
      </c>
      <c r="E74" s="487">
        <v>850953</v>
      </c>
      <c r="F74" s="487">
        <v>18608</v>
      </c>
      <c r="G74" s="487">
        <v>352279</v>
      </c>
      <c r="H74" s="175"/>
    </row>
    <row r="75" spans="1:8" ht="15">
      <c r="A75" s="7" t="s">
        <v>56</v>
      </c>
      <c r="B75" s="488">
        <v>208</v>
      </c>
      <c r="C75" s="489">
        <v>10841</v>
      </c>
      <c r="D75" s="489">
        <v>5890</v>
      </c>
      <c r="E75" s="489">
        <v>1818</v>
      </c>
      <c r="F75" s="489">
        <v>14758</v>
      </c>
      <c r="G75" s="489">
        <v>57577</v>
      </c>
      <c r="H75" s="175"/>
    </row>
    <row r="76" spans="1:8" ht="15">
      <c r="A76" s="7" t="s">
        <v>57</v>
      </c>
      <c r="B76" s="488">
        <v>1</v>
      </c>
      <c r="C76" s="488">
        <v>90</v>
      </c>
      <c r="D76" s="489">
        <v>4500</v>
      </c>
      <c r="E76" s="489">
        <v>1386</v>
      </c>
      <c r="F76" s="488">
        <v>0</v>
      </c>
      <c r="G76" s="489">
        <v>3422</v>
      </c>
      <c r="H76" s="175"/>
    </row>
    <row r="77" spans="1:8" ht="15">
      <c r="A77" s="7" t="s">
        <v>58</v>
      </c>
      <c r="B77" s="490">
        <v>203</v>
      </c>
      <c r="C77" s="491">
        <v>10369</v>
      </c>
      <c r="D77" s="491">
        <v>5089</v>
      </c>
      <c r="E77" s="491">
        <v>1563</v>
      </c>
      <c r="F77" s="491">
        <v>9861</v>
      </c>
      <c r="G77" s="491">
        <v>55864</v>
      </c>
      <c r="H77" s="175"/>
    </row>
    <row r="78" spans="1:8" ht="15">
      <c r="A78" s="7" t="s">
        <v>122</v>
      </c>
      <c r="B78" s="490">
        <v>44</v>
      </c>
      <c r="C78" s="490">
        <v>891</v>
      </c>
      <c r="D78" s="491">
        <v>46494</v>
      </c>
      <c r="E78" s="491">
        <v>14361</v>
      </c>
      <c r="F78" s="490">
        <v>0</v>
      </c>
      <c r="G78" s="491">
        <v>4785</v>
      </c>
      <c r="H78" s="175"/>
    </row>
    <row r="79" spans="1:8" ht="15">
      <c r="A79" s="7" t="s">
        <v>127</v>
      </c>
      <c r="B79" s="501">
        <v>4829</v>
      </c>
      <c r="C79" s="501">
        <v>9694</v>
      </c>
      <c r="D79" s="501">
        <v>576350</v>
      </c>
      <c r="E79" s="501">
        <v>177143</v>
      </c>
      <c r="F79" s="501">
        <v>8189</v>
      </c>
      <c r="G79" s="501">
        <v>92951</v>
      </c>
      <c r="H79" s="175"/>
    </row>
    <row r="80" spans="1:8" ht="15">
      <c r="A80" s="7" t="s">
        <v>7</v>
      </c>
      <c r="B80" s="507">
        <v>0</v>
      </c>
      <c r="C80" s="507">
        <v>0</v>
      </c>
      <c r="D80" s="507">
        <v>0</v>
      </c>
      <c r="E80" s="507">
        <v>0</v>
      </c>
      <c r="F80" s="507">
        <v>0</v>
      </c>
      <c r="G80" s="508">
        <v>7788</v>
      </c>
      <c r="H80" s="175"/>
    </row>
    <row r="81" spans="1:8" ht="15">
      <c r="A81" s="7" t="s">
        <v>59</v>
      </c>
      <c r="B81" s="502">
        <v>1</v>
      </c>
      <c r="C81" s="502">
        <v>1</v>
      </c>
      <c r="D81" s="502">
        <v>4</v>
      </c>
      <c r="E81" s="502">
        <v>1</v>
      </c>
      <c r="F81" s="502">
        <v>26</v>
      </c>
      <c r="G81" s="502">
        <v>273</v>
      </c>
      <c r="H81" s="175"/>
    </row>
    <row r="82" spans="1:8" ht="15">
      <c r="A82" s="7" t="s">
        <v>57</v>
      </c>
      <c r="B82" s="291">
        <v>0</v>
      </c>
      <c r="C82" s="291">
        <v>0</v>
      </c>
      <c r="D82" s="291">
        <v>0</v>
      </c>
      <c r="E82" s="291">
        <v>0</v>
      </c>
      <c r="F82" s="291">
        <v>0</v>
      </c>
      <c r="G82" s="291">
        <v>0</v>
      </c>
      <c r="H82" s="175"/>
    </row>
    <row r="83" spans="1:8" ht="15">
      <c r="A83" s="7" t="s">
        <v>60</v>
      </c>
      <c r="B83" s="503">
        <v>3</v>
      </c>
      <c r="C83" s="503">
        <v>76</v>
      </c>
      <c r="D83" s="504">
        <v>2426</v>
      </c>
      <c r="E83" s="503">
        <v>753</v>
      </c>
      <c r="F83" s="503">
        <v>150</v>
      </c>
      <c r="G83" s="503">
        <v>434</v>
      </c>
      <c r="H83" s="175"/>
    </row>
    <row r="84" spans="1:8" ht="15">
      <c r="A84" s="7" t="s">
        <v>122</v>
      </c>
      <c r="B84" s="505">
        <v>9</v>
      </c>
      <c r="C84" s="505">
        <v>94</v>
      </c>
      <c r="D84" s="506">
        <v>8816</v>
      </c>
      <c r="E84" s="506">
        <v>2726</v>
      </c>
      <c r="F84" s="505">
        <v>0</v>
      </c>
      <c r="G84" s="505">
        <v>276</v>
      </c>
      <c r="H84" s="175"/>
    </row>
    <row r="85" spans="1:8" ht="15">
      <c r="A85" s="7" t="s">
        <v>128</v>
      </c>
      <c r="B85" s="509">
        <v>1</v>
      </c>
      <c r="C85" s="509">
        <v>3</v>
      </c>
      <c r="D85" s="509">
        <v>167</v>
      </c>
      <c r="E85" s="509">
        <v>52</v>
      </c>
      <c r="F85" s="509">
        <v>0</v>
      </c>
      <c r="G85" s="510">
        <v>1497</v>
      </c>
      <c r="H85" s="175"/>
    </row>
    <row r="86" spans="1:8" ht="15">
      <c r="A86" s="7" t="s">
        <v>7</v>
      </c>
      <c r="B86" s="291">
        <v>0</v>
      </c>
      <c r="C86" s="291">
        <v>0</v>
      </c>
      <c r="D86" s="291">
        <v>0</v>
      </c>
      <c r="E86" s="291">
        <v>0</v>
      </c>
      <c r="F86" s="291">
        <v>0</v>
      </c>
      <c r="G86" s="291">
        <v>0</v>
      </c>
      <c r="H86" s="175"/>
    </row>
    <row r="87" spans="1:8" ht="15">
      <c r="A87" s="7" t="s">
        <v>61</v>
      </c>
      <c r="B87" s="494">
        <v>15448</v>
      </c>
      <c r="C87" s="494">
        <v>51518</v>
      </c>
      <c r="D87" s="494">
        <v>956812</v>
      </c>
      <c r="E87" s="494">
        <v>294315</v>
      </c>
      <c r="F87" s="494">
        <v>20182</v>
      </c>
      <c r="G87" s="494">
        <v>597449</v>
      </c>
      <c r="H87" s="175"/>
    </row>
    <row r="88" spans="1:8" ht="15">
      <c r="A88" s="7" t="s">
        <v>134</v>
      </c>
      <c r="B88" s="521">
        <v>4</v>
      </c>
      <c r="C88" s="521">
        <v>422</v>
      </c>
      <c r="D88" s="522">
        <v>7983</v>
      </c>
      <c r="E88" s="522">
        <v>2449</v>
      </c>
      <c r="F88" s="521">
        <v>0</v>
      </c>
      <c r="G88" s="521">
        <v>422</v>
      </c>
      <c r="H88" s="175"/>
    </row>
    <row r="89" spans="1:8" ht="15">
      <c r="A89" s="7" t="s">
        <v>62</v>
      </c>
      <c r="B89" s="495">
        <v>74</v>
      </c>
      <c r="C89" s="496">
        <v>5891</v>
      </c>
      <c r="D89" s="496">
        <v>2400</v>
      </c>
      <c r="E89" s="495">
        <v>738</v>
      </c>
      <c r="F89" s="496">
        <v>8247</v>
      </c>
      <c r="G89" s="496">
        <v>89978</v>
      </c>
      <c r="H89" s="175"/>
    </row>
    <row r="90" spans="1:8" ht="15">
      <c r="A90" s="7" t="s">
        <v>57</v>
      </c>
      <c r="B90" s="495">
        <v>79</v>
      </c>
      <c r="C90" s="496">
        <v>4080</v>
      </c>
      <c r="D90" s="496">
        <v>71937</v>
      </c>
      <c r="E90" s="496">
        <v>21716</v>
      </c>
      <c r="F90" s="495">
        <v>0</v>
      </c>
      <c r="G90" s="496">
        <v>19474</v>
      </c>
      <c r="H90" s="175"/>
    </row>
    <row r="91" spans="1:8" ht="15">
      <c r="A91" s="7" t="s">
        <v>63</v>
      </c>
      <c r="B91" s="497">
        <v>70</v>
      </c>
      <c r="C91" s="498">
        <v>5662</v>
      </c>
      <c r="D91" s="498">
        <v>3972</v>
      </c>
      <c r="E91" s="498">
        <v>1228</v>
      </c>
      <c r="F91" s="498">
        <v>12198</v>
      </c>
      <c r="G91" s="498">
        <v>78773</v>
      </c>
      <c r="H91" s="175"/>
    </row>
    <row r="92" spans="1:8" ht="15">
      <c r="A92" s="7" t="s">
        <v>133</v>
      </c>
      <c r="B92" s="497">
        <v>10</v>
      </c>
      <c r="C92" s="497">
        <v>697</v>
      </c>
      <c r="D92" s="498">
        <v>13550</v>
      </c>
      <c r="E92" s="498">
        <v>4093</v>
      </c>
      <c r="F92" s="497">
        <v>0</v>
      </c>
      <c r="G92" s="498">
        <v>2012</v>
      </c>
      <c r="H92" s="175"/>
    </row>
    <row r="93" spans="1:8" ht="15">
      <c r="A93" s="7" t="s">
        <v>64</v>
      </c>
      <c r="B93" s="291">
        <v>0</v>
      </c>
      <c r="C93" s="291">
        <v>0</v>
      </c>
      <c r="D93" s="291">
        <v>0</v>
      </c>
      <c r="E93" s="291">
        <v>0</v>
      </c>
      <c r="F93" s="291">
        <v>0</v>
      </c>
      <c r="G93" s="291">
        <v>0</v>
      </c>
      <c r="H93" s="175"/>
    </row>
    <row r="94" spans="1:8" ht="15">
      <c r="A94" s="7" t="s">
        <v>63</v>
      </c>
      <c r="B94" s="520">
        <v>1</v>
      </c>
      <c r="C94" s="520">
        <v>45</v>
      </c>
      <c r="D94" s="520">
        <v>13</v>
      </c>
      <c r="E94" s="520">
        <v>4</v>
      </c>
      <c r="F94" s="520">
        <v>45</v>
      </c>
      <c r="G94" s="520">
        <v>399</v>
      </c>
      <c r="H94" s="175"/>
    </row>
    <row r="95" spans="1:8" ht="15">
      <c r="A95" s="7" t="s">
        <v>122</v>
      </c>
      <c r="B95" s="291">
        <v>0</v>
      </c>
      <c r="C95" s="291">
        <v>0</v>
      </c>
      <c r="D95" s="291">
        <v>0</v>
      </c>
      <c r="E95" s="291">
        <v>0</v>
      </c>
      <c r="F95" s="291">
        <v>0</v>
      </c>
      <c r="G95" s="291">
        <v>0</v>
      </c>
      <c r="H95" s="175"/>
    </row>
    <row r="96" spans="1:8" ht="15">
      <c r="A96" s="7" t="s">
        <v>65</v>
      </c>
      <c r="B96" s="518">
        <v>565</v>
      </c>
      <c r="C96" s="519">
        <v>4784</v>
      </c>
      <c r="D96" s="519">
        <v>149286</v>
      </c>
      <c r="E96" s="519">
        <v>45956</v>
      </c>
      <c r="F96" s="519">
        <v>1870</v>
      </c>
      <c r="G96" s="519">
        <v>66910</v>
      </c>
      <c r="H96" s="175"/>
    </row>
    <row r="97" spans="1:8" ht="15">
      <c r="A97" s="7" t="s">
        <v>66</v>
      </c>
      <c r="B97" s="499">
        <v>247</v>
      </c>
      <c r="C97" s="500">
        <v>3036</v>
      </c>
      <c r="D97" s="500">
        <v>156221</v>
      </c>
      <c r="E97" s="500">
        <v>48066</v>
      </c>
      <c r="F97" s="500">
        <v>4101</v>
      </c>
      <c r="G97" s="500">
        <v>20590</v>
      </c>
      <c r="H97" s="175"/>
    </row>
    <row r="98" spans="1:8" ht="15">
      <c r="A98" s="7" t="s">
        <v>134</v>
      </c>
      <c r="B98" s="291">
        <v>0</v>
      </c>
      <c r="C98" s="291">
        <v>0</v>
      </c>
      <c r="D98" s="291">
        <v>0</v>
      </c>
      <c r="E98" s="291">
        <v>0</v>
      </c>
      <c r="F98" s="291">
        <v>0</v>
      </c>
      <c r="G98" s="291">
        <v>0</v>
      </c>
      <c r="H98" s="175"/>
    </row>
    <row r="99" spans="1:8" ht="15">
      <c r="A99" s="7" t="s">
        <v>59</v>
      </c>
      <c r="B99" s="291">
        <v>0</v>
      </c>
      <c r="C99" s="291">
        <v>0</v>
      </c>
      <c r="D99" s="291">
        <v>0</v>
      </c>
      <c r="E99" s="291">
        <v>0</v>
      </c>
      <c r="F99" s="291">
        <v>0</v>
      </c>
      <c r="G99" s="291">
        <v>0</v>
      </c>
      <c r="H99" s="175"/>
    </row>
    <row r="100" spans="1:8" ht="15">
      <c r="A100" s="7" t="s">
        <v>67</v>
      </c>
      <c r="B100" s="492">
        <v>0</v>
      </c>
      <c r="C100" s="492">
        <v>0</v>
      </c>
      <c r="D100" s="492">
        <v>0</v>
      </c>
      <c r="E100" s="492">
        <v>0</v>
      </c>
      <c r="F100" s="492">
        <v>30</v>
      </c>
      <c r="G100" s="493">
        <v>4186</v>
      </c>
      <c r="H100" s="175"/>
    </row>
    <row r="101" spans="1:8" ht="15">
      <c r="A101" s="7" t="s">
        <v>68</v>
      </c>
      <c r="B101" s="511">
        <v>183</v>
      </c>
      <c r="C101" s="511">
        <v>467</v>
      </c>
      <c r="D101" s="512">
        <v>16069</v>
      </c>
      <c r="E101" s="512">
        <v>4933</v>
      </c>
      <c r="F101" s="511">
        <v>0</v>
      </c>
      <c r="G101" s="512">
        <v>5436</v>
      </c>
      <c r="H101" s="175"/>
    </row>
    <row r="102" spans="1:8" ht="15">
      <c r="A102" s="7" t="s">
        <v>69</v>
      </c>
      <c r="B102" s="513">
        <v>2</v>
      </c>
      <c r="C102" s="513">
        <v>46</v>
      </c>
      <c r="D102" s="513">
        <v>24</v>
      </c>
      <c r="E102" s="513">
        <v>7</v>
      </c>
      <c r="F102" s="513">
        <v>46</v>
      </c>
      <c r="G102" s="513">
        <v>744</v>
      </c>
      <c r="H102" s="175"/>
    </row>
    <row r="103" spans="1:8" ht="15">
      <c r="A103" s="7" t="s">
        <v>57</v>
      </c>
      <c r="B103" s="514">
        <v>0</v>
      </c>
      <c r="C103" s="514">
        <v>0</v>
      </c>
      <c r="D103" s="514">
        <v>0</v>
      </c>
      <c r="E103" s="514">
        <v>0</v>
      </c>
      <c r="F103" s="514">
        <v>0</v>
      </c>
      <c r="G103" s="514">
        <v>404</v>
      </c>
      <c r="H103" s="175"/>
    </row>
    <row r="104" spans="1:8" ht="15">
      <c r="A104" s="7" t="s">
        <v>70</v>
      </c>
      <c r="B104" s="515">
        <v>2</v>
      </c>
      <c r="C104" s="515">
        <v>46</v>
      </c>
      <c r="D104" s="515">
        <v>40</v>
      </c>
      <c r="E104" s="515">
        <v>12</v>
      </c>
      <c r="F104" s="515">
        <v>46</v>
      </c>
      <c r="G104" s="515">
        <v>744</v>
      </c>
      <c r="H104" s="175"/>
    </row>
    <row r="105" spans="1:8" ht="15">
      <c r="A105" s="7" t="s">
        <v>122</v>
      </c>
      <c r="B105" s="516">
        <v>2</v>
      </c>
      <c r="C105" s="516">
        <v>46</v>
      </c>
      <c r="D105" s="517">
        <v>1662</v>
      </c>
      <c r="E105" s="516">
        <v>503</v>
      </c>
      <c r="F105" s="516">
        <v>0</v>
      </c>
      <c r="G105" s="516">
        <v>294</v>
      </c>
      <c r="H105" s="175"/>
    </row>
    <row r="106" spans="1:8" ht="15">
      <c r="A106" s="7" t="s">
        <v>124</v>
      </c>
      <c r="B106" s="291">
        <v>0</v>
      </c>
      <c r="C106" s="291">
        <v>0</v>
      </c>
      <c r="D106" s="291">
        <v>0</v>
      </c>
      <c r="E106" s="291">
        <v>0</v>
      </c>
      <c r="F106" s="291">
        <v>0</v>
      </c>
      <c r="G106" s="291">
        <v>0</v>
      </c>
      <c r="H106" s="175"/>
    </row>
    <row r="107" spans="1:8" ht="12.75">
      <c r="A107" s="3" t="s">
        <v>71</v>
      </c>
      <c r="B107" s="3">
        <f aca="true" t="shared" si="4" ref="B107:G107">SUM(B74:B106)</f>
        <v>31644</v>
      </c>
      <c r="C107" s="3">
        <f t="shared" si="4"/>
        <v>163797</v>
      </c>
      <c r="D107" s="3">
        <f t="shared" si="4"/>
        <v>4797568</v>
      </c>
      <c r="E107" s="3">
        <f t="shared" si="4"/>
        <v>1474776</v>
      </c>
      <c r="F107" s="3">
        <f t="shared" si="4"/>
        <v>98357</v>
      </c>
      <c r="G107" s="3">
        <f t="shared" si="4"/>
        <v>1464961</v>
      </c>
      <c r="H107" s="175"/>
    </row>
    <row r="108" spans="1:8" ht="13.5" thickBot="1">
      <c r="A108" s="3" t="s">
        <v>72</v>
      </c>
      <c r="B108" s="3">
        <f aca="true" t="shared" si="5" ref="B108:G108">SUM(B107,B73,B71,B47,B17)</f>
        <v>1860036</v>
      </c>
      <c r="C108" s="3">
        <f t="shared" si="5"/>
        <v>49138974</v>
      </c>
      <c r="D108" s="3">
        <f t="shared" si="5"/>
        <v>4812964887</v>
      </c>
      <c r="E108" s="3">
        <f t="shared" si="5"/>
        <v>1479562439</v>
      </c>
      <c r="F108" s="3">
        <f t="shared" si="5"/>
        <v>38374104</v>
      </c>
      <c r="G108" s="3">
        <f t="shared" si="5"/>
        <v>396026567</v>
      </c>
      <c r="H108" s="175"/>
    </row>
    <row r="109" spans="1:7" ht="13.5" thickBot="1">
      <c r="A109" s="671" t="s">
        <v>73</v>
      </c>
      <c r="B109" s="672">
        <v>0</v>
      </c>
      <c r="C109" s="672">
        <v>0</v>
      </c>
      <c r="D109" s="672">
        <v>0</v>
      </c>
      <c r="E109" s="672">
        <v>0</v>
      </c>
      <c r="F109" s="672">
        <v>0</v>
      </c>
      <c r="G109" s="673">
        <v>0</v>
      </c>
    </row>
    <row r="110" spans="1:8" ht="15">
      <c r="A110" s="7" t="s">
        <v>74</v>
      </c>
      <c r="B110" s="408">
        <v>0</v>
      </c>
      <c r="C110" s="408">
        <v>0</v>
      </c>
      <c r="D110" s="408">
        <v>0</v>
      </c>
      <c r="E110" s="408">
        <v>0</v>
      </c>
      <c r="F110" s="408">
        <v>0</v>
      </c>
      <c r="G110" s="408"/>
      <c r="H110" s="175"/>
    </row>
    <row r="111" spans="1:9" ht="15">
      <c r="A111" s="7" t="s">
        <v>75</v>
      </c>
      <c r="B111" s="409">
        <v>50</v>
      </c>
      <c r="C111" s="409">
        <v>7657</v>
      </c>
      <c r="D111" s="409">
        <v>382854.245</v>
      </c>
      <c r="E111" s="409">
        <v>117607.331</v>
      </c>
      <c r="F111" s="408">
        <v>359731</v>
      </c>
      <c r="G111" s="408">
        <v>67192</v>
      </c>
      <c r="H111" s="177"/>
      <c r="I111" s="296"/>
    </row>
    <row r="112" spans="1:9" ht="15">
      <c r="A112" s="7" t="s">
        <v>76</v>
      </c>
      <c r="B112" s="409">
        <v>3</v>
      </c>
      <c r="C112" s="409">
        <v>4621</v>
      </c>
      <c r="D112" s="409">
        <v>231064.706</v>
      </c>
      <c r="E112" s="409">
        <v>71179.662</v>
      </c>
      <c r="F112" s="408">
        <v>288514</v>
      </c>
      <c r="G112" s="408">
        <v>230289</v>
      </c>
      <c r="H112" s="177"/>
      <c r="I112" s="296"/>
    </row>
    <row r="113" spans="1:9" ht="15">
      <c r="A113" s="7" t="s">
        <v>77</v>
      </c>
      <c r="B113" s="408">
        <v>0</v>
      </c>
      <c r="C113" s="408">
        <v>0</v>
      </c>
      <c r="D113" s="408">
        <v>0</v>
      </c>
      <c r="E113" s="408">
        <v>0</v>
      </c>
      <c r="F113" s="408">
        <v>3200</v>
      </c>
      <c r="G113" s="408">
        <v>0</v>
      </c>
      <c r="H113" s="177"/>
      <c r="I113" s="296"/>
    </row>
    <row r="114" spans="1:9" ht="15">
      <c r="A114" s="7" t="s">
        <v>78</v>
      </c>
      <c r="B114" s="409">
        <v>2</v>
      </c>
      <c r="C114" s="409">
        <v>4000</v>
      </c>
      <c r="D114" s="409">
        <v>200000</v>
      </c>
      <c r="E114" s="409">
        <v>61629.484</v>
      </c>
      <c r="F114" s="408">
        <v>163716</v>
      </c>
      <c r="G114" s="408">
        <v>13616</v>
      </c>
      <c r="H114" s="177"/>
      <c r="I114" s="296"/>
    </row>
    <row r="115" spans="1:9" ht="15">
      <c r="A115" s="7" t="s">
        <v>79</v>
      </c>
      <c r="B115" s="408">
        <v>0</v>
      </c>
      <c r="C115" s="408">
        <v>0</v>
      </c>
      <c r="D115" s="408">
        <v>0</v>
      </c>
      <c r="E115" s="408">
        <v>0</v>
      </c>
      <c r="F115" s="408">
        <v>0</v>
      </c>
      <c r="G115" s="408">
        <v>0</v>
      </c>
      <c r="H115" s="177"/>
      <c r="I115" s="296"/>
    </row>
    <row r="116" spans="1:9" ht="15">
      <c r="A116" s="7" t="s">
        <v>80</v>
      </c>
      <c r="B116" s="408">
        <v>0</v>
      </c>
      <c r="C116" s="408">
        <v>0</v>
      </c>
      <c r="D116" s="408">
        <v>0</v>
      </c>
      <c r="E116" s="408">
        <v>0</v>
      </c>
      <c r="F116" s="408">
        <v>323655</v>
      </c>
      <c r="G116" s="408">
        <v>11600</v>
      </c>
      <c r="H116" s="175"/>
      <c r="I116" s="296"/>
    </row>
    <row r="117" spans="1:8" ht="15">
      <c r="A117" s="7" t="s">
        <v>81</v>
      </c>
      <c r="B117" s="408">
        <v>0</v>
      </c>
      <c r="C117" s="408">
        <v>0</v>
      </c>
      <c r="D117" s="408">
        <v>0</v>
      </c>
      <c r="E117" s="408">
        <v>0</v>
      </c>
      <c r="F117" s="408">
        <v>0</v>
      </c>
      <c r="G117" s="408">
        <v>0</v>
      </c>
      <c r="H117" s="175"/>
    </row>
    <row r="118" spans="1:9" ht="15">
      <c r="A118" s="7" t="s">
        <v>82</v>
      </c>
      <c r="B118" s="408">
        <v>0</v>
      </c>
      <c r="C118" s="408">
        <v>0</v>
      </c>
      <c r="D118" s="408">
        <v>0</v>
      </c>
      <c r="E118" s="408">
        <v>0</v>
      </c>
      <c r="F118" s="408">
        <v>1668514</v>
      </c>
      <c r="G118" s="408">
        <v>93609</v>
      </c>
      <c r="H118" s="175"/>
      <c r="I118" s="296"/>
    </row>
    <row r="119" spans="1:9" ht="15">
      <c r="A119" s="7" t="s">
        <v>83</v>
      </c>
      <c r="B119" s="408">
        <v>0</v>
      </c>
      <c r="C119" s="408">
        <v>0</v>
      </c>
      <c r="D119" s="408">
        <v>0</v>
      </c>
      <c r="E119" s="408">
        <v>0</v>
      </c>
      <c r="F119" s="408">
        <v>192696</v>
      </c>
      <c r="G119" s="408">
        <v>0</v>
      </c>
      <c r="H119" s="175"/>
      <c r="I119" s="296"/>
    </row>
    <row r="120" spans="1:8" ht="15">
      <c r="A120" s="7" t="s">
        <v>84</v>
      </c>
      <c r="B120" s="408">
        <v>0</v>
      </c>
      <c r="C120" s="408">
        <v>0</v>
      </c>
      <c r="D120" s="408">
        <v>0</v>
      </c>
      <c r="E120" s="408">
        <v>0</v>
      </c>
      <c r="F120" s="408">
        <v>0</v>
      </c>
      <c r="G120" s="408">
        <v>0</v>
      </c>
      <c r="H120" s="175"/>
    </row>
    <row r="121" spans="1:9" ht="15">
      <c r="A121" s="7" t="s">
        <v>126</v>
      </c>
      <c r="B121" s="409">
        <v>52</v>
      </c>
      <c r="C121" s="409">
        <v>40359</v>
      </c>
      <c r="D121" s="409">
        <v>2017949.686</v>
      </c>
      <c r="E121" s="409">
        <v>620097.818</v>
      </c>
      <c r="F121" s="408">
        <v>1217294</v>
      </c>
      <c r="G121" s="408">
        <v>548519</v>
      </c>
      <c r="H121" s="175"/>
      <c r="I121" s="296"/>
    </row>
    <row r="122" spans="1:9" ht="15">
      <c r="A122" s="7" t="s">
        <v>85</v>
      </c>
      <c r="B122" s="410">
        <v>0</v>
      </c>
      <c r="C122" s="410">
        <v>0</v>
      </c>
      <c r="D122" s="410">
        <v>0</v>
      </c>
      <c r="E122" s="410">
        <v>0</v>
      </c>
      <c r="F122" s="408">
        <v>5810</v>
      </c>
      <c r="G122" s="408">
        <v>2577</v>
      </c>
      <c r="H122" s="175"/>
      <c r="I122" s="296"/>
    </row>
    <row r="123" spans="1:8" ht="15">
      <c r="A123" s="7" t="s">
        <v>86</v>
      </c>
      <c r="B123" s="408">
        <v>0</v>
      </c>
      <c r="C123" s="408">
        <v>0</v>
      </c>
      <c r="D123" s="408">
        <v>0</v>
      </c>
      <c r="E123" s="408">
        <v>0</v>
      </c>
      <c r="F123" s="408">
        <v>0</v>
      </c>
      <c r="G123" s="408">
        <v>0</v>
      </c>
      <c r="H123" s="175"/>
    </row>
    <row r="124" spans="1:9" ht="15">
      <c r="A124" s="297" t="s">
        <v>125</v>
      </c>
      <c r="B124" s="408">
        <v>0</v>
      </c>
      <c r="C124" s="408">
        <v>0</v>
      </c>
      <c r="D124" s="408">
        <v>0</v>
      </c>
      <c r="E124" s="408">
        <v>0</v>
      </c>
      <c r="F124" s="408">
        <v>538</v>
      </c>
      <c r="G124" s="408">
        <v>538</v>
      </c>
      <c r="H124" s="175"/>
      <c r="I124" s="296"/>
    </row>
    <row r="125" spans="1:9" ht="15">
      <c r="A125" s="406" t="s">
        <v>142</v>
      </c>
      <c r="B125" s="408">
        <v>0</v>
      </c>
      <c r="C125" s="408">
        <v>0</v>
      </c>
      <c r="D125" s="408">
        <v>0</v>
      </c>
      <c r="E125" s="408">
        <v>0</v>
      </c>
      <c r="F125" s="408">
        <v>4244</v>
      </c>
      <c r="G125" s="408">
        <v>4666</v>
      </c>
      <c r="H125" s="175"/>
      <c r="I125" s="296"/>
    </row>
    <row r="126" spans="1:9" ht="15">
      <c r="A126" s="406" t="s">
        <v>137</v>
      </c>
      <c r="B126" s="408">
        <v>0</v>
      </c>
      <c r="C126" s="408">
        <v>0</v>
      </c>
      <c r="D126" s="408">
        <v>0</v>
      </c>
      <c r="E126" s="408">
        <v>0</v>
      </c>
      <c r="F126" s="408">
        <v>1416</v>
      </c>
      <c r="G126" s="408">
        <v>0</v>
      </c>
      <c r="H126" s="175"/>
      <c r="I126" s="296"/>
    </row>
    <row r="127" spans="1:9" ht="15">
      <c r="A127" s="406" t="s">
        <v>138</v>
      </c>
      <c r="B127" s="408">
        <v>0</v>
      </c>
      <c r="C127" s="408">
        <v>0</v>
      </c>
      <c r="D127" s="408">
        <v>0</v>
      </c>
      <c r="E127" s="408">
        <v>0</v>
      </c>
      <c r="F127" s="408">
        <v>977</v>
      </c>
      <c r="G127" s="408">
        <v>0</v>
      </c>
      <c r="H127" s="175"/>
      <c r="I127" s="296"/>
    </row>
    <row r="128" spans="1:9" ht="15">
      <c r="A128" s="406" t="s">
        <v>148</v>
      </c>
      <c r="B128">
        <v>1</v>
      </c>
      <c r="C128">
        <v>20</v>
      </c>
      <c r="D128">
        <v>1000</v>
      </c>
      <c r="E128">
        <v>308.147</v>
      </c>
      <c r="F128" s="408">
        <v>82</v>
      </c>
      <c r="G128" s="408">
        <v>82</v>
      </c>
      <c r="I128" s="296"/>
    </row>
    <row r="129" spans="1:8" ht="12.75">
      <c r="A129" s="3" t="s">
        <v>87</v>
      </c>
      <c r="B129" s="411">
        <f aca="true" t="shared" si="6" ref="B129:G129">SUM(B110:B128)</f>
        <v>108</v>
      </c>
      <c r="C129" s="411">
        <f t="shared" si="6"/>
        <v>56657</v>
      </c>
      <c r="D129" s="411">
        <f t="shared" si="6"/>
        <v>2832868.637</v>
      </c>
      <c r="E129" s="411">
        <f t="shared" si="6"/>
        <v>870822.4419999999</v>
      </c>
      <c r="F129" s="411">
        <f t="shared" si="6"/>
        <v>4230387</v>
      </c>
      <c r="G129" s="411">
        <f t="shared" si="6"/>
        <v>972688</v>
      </c>
      <c r="H129" s="175"/>
    </row>
    <row r="130" spans="1:9" ht="15">
      <c r="A130" s="7" t="s">
        <v>88</v>
      </c>
      <c r="B130" s="409">
        <v>140</v>
      </c>
      <c r="C130" s="409">
        <v>521</v>
      </c>
      <c r="D130" s="409">
        <v>84872.077</v>
      </c>
      <c r="E130" s="409">
        <v>26031.704</v>
      </c>
      <c r="F130" s="408">
        <v>220977</v>
      </c>
      <c r="G130" s="408">
        <v>520806</v>
      </c>
      <c r="H130" s="175"/>
      <c r="I130" s="296"/>
    </row>
    <row r="131" spans="1:9" ht="15">
      <c r="A131" s="7" t="s">
        <v>89</v>
      </c>
      <c r="B131" s="409">
        <v>154</v>
      </c>
      <c r="C131" s="409">
        <v>259</v>
      </c>
      <c r="D131" s="409">
        <v>42216.281</v>
      </c>
      <c r="E131" s="409">
        <v>12945.04</v>
      </c>
      <c r="F131" s="408">
        <v>181843</v>
      </c>
      <c r="G131" s="408">
        <v>175088</v>
      </c>
      <c r="I131" s="296"/>
    </row>
    <row r="132" spans="1:9" ht="15">
      <c r="A132" s="7" t="s">
        <v>90</v>
      </c>
      <c r="B132" s="409">
        <v>543</v>
      </c>
      <c r="C132" s="409">
        <v>7858</v>
      </c>
      <c r="D132" s="409">
        <v>458741.544</v>
      </c>
      <c r="E132" s="409">
        <v>141747.335</v>
      </c>
      <c r="F132" s="408">
        <v>48165</v>
      </c>
      <c r="G132" s="408">
        <v>89582</v>
      </c>
      <c r="I132" s="296"/>
    </row>
    <row r="133" spans="1:9" ht="15">
      <c r="A133" s="7" t="s">
        <v>91</v>
      </c>
      <c r="B133" s="409">
        <v>472</v>
      </c>
      <c r="C133" s="409">
        <v>4998</v>
      </c>
      <c r="D133" s="409">
        <v>292477.479</v>
      </c>
      <c r="E133" s="409">
        <v>90158.404</v>
      </c>
      <c r="F133" s="408">
        <v>29020</v>
      </c>
      <c r="G133" s="408">
        <v>40589</v>
      </c>
      <c r="I133" s="296"/>
    </row>
    <row r="134" spans="1:9" ht="15">
      <c r="A134" s="7" t="s">
        <v>92</v>
      </c>
      <c r="B134" s="408">
        <v>0</v>
      </c>
      <c r="C134" s="408">
        <v>0</v>
      </c>
      <c r="D134" s="408">
        <v>0</v>
      </c>
      <c r="E134" s="408">
        <v>0</v>
      </c>
      <c r="F134" s="412">
        <v>0</v>
      </c>
      <c r="G134" s="408">
        <v>0</v>
      </c>
      <c r="I134" s="175"/>
    </row>
    <row r="135" spans="1:9" ht="15">
      <c r="A135" s="7" t="s">
        <v>93</v>
      </c>
      <c r="B135" s="408">
        <v>0</v>
      </c>
      <c r="C135" s="408">
        <v>0</v>
      </c>
      <c r="D135" s="408">
        <v>0</v>
      </c>
      <c r="E135" s="408">
        <v>0</v>
      </c>
      <c r="F135" s="412">
        <v>0</v>
      </c>
      <c r="G135" s="408">
        <v>0</v>
      </c>
      <c r="I135" s="175"/>
    </row>
    <row r="136" spans="1:9" ht="15">
      <c r="A136" s="7" t="s">
        <v>94</v>
      </c>
      <c r="B136">
        <v>3</v>
      </c>
      <c r="C136">
        <v>93</v>
      </c>
      <c r="D136">
        <v>526.49</v>
      </c>
      <c r="E136">
        <v>162.186</v>
      </c>
      <c r="F136" s="410">
        <v>93</v>
      </c>
      <c r="G136" s="408">
        <v>93</v>
      </c>
      <c r="I136" s="175"/>
    </row>
    <row r="137" spans="1:9" ht="15">
      <c r="A137" s="7" t="s">
        <v>95</v>
      </c>
      <c r="B137">
        <v>3</v>
      </c>
      <c r="C137">
        <v>111</v>
      </c>
      <c r="D137">
        <v>625.577</v>
      </c>
      <c r="E137">
        <v>192.71</v>
      </c>
      <c r="F137" s="410">
        <v>111</v>
      </c>
      <c r="G137" s="408">
        <v>111</v>
      </c>
      <c r="I137" s="175"/>
    </row>
    <row r="138" spans="1:9" ht="15">
      <c r="A138" s="7" t="s">
        <v>96</v>
      </c>
      <c r="B138">
        <v>355</v>
      </c>
      <c r="C138">
        <v>93234</v>
      </c>
      <c r="D138">
        <v>35010225.777</v>
      </c>
      <c r="E138">
        <v>10825564.948</v>
      </c>
      <c r="F138" s="408">
        <v>178559</v>
      </c>
      <c r="G138" s="408">
        <v>234470</v>
      </c>
      <c r="I138" s="296"/>
    </row>
    <row r="139" spans="1:9" ht="15">
      <c r="A139" s="7" t="s">
        <v>97</v>
      </c>
      <c r="B139" s="408">
        <v>0</v>
      </c>
      <c r="C139" s="410">
        <v>0</v>
      </c>
      <c r="D139" s="408">
        <v>0</v>
      </c>
      <c r="E139" s="410">
        <v>0</v>
      </c>
      <c r="F139" s="408">
        <v>161947</v>
      </c>
      <c r="G139" s="408">
        <v>89350</v>
      </c>
      <c r="I139" s="296"/>
    </row>
    <row r="140" spans="1:7" ht="12.75">
      <c r="A140" s="3" t="s">
        <v>98</v>
      </c>
      <c r="B140" s="411">
        <f aca="true" t="shared" si="7" ref="B140:G140">SUM(B130:B139)</f>
        <v>1670</v>
      </c>
      <c r="C140" s="411">
        <f t="shared" si="7"/>
        <v>107074</v>
      </c>
      <c r="D140" s="411">
        <f t="shared" si="7"/>
        <v>35889685.225</v>
      </c>
      <c r="E140" s="411">
        <f t="shared" si="7"/>
        <v>11096802.327000001</v>
      </c>
      <c r="F140" s="411">
        <f t="shared" si="7"/>
        <v>820715</v>
      </c>
      <c r="G140" s="411">
        <f t="shared" si="7"/>
        <v>1150089</v>
      </c>
    </row>
    <row r="141" spans="1:7" ht="15">
      <c r="A141" s="7" t="s">
        <v>99</v>
      </c>
      <c r="B141">
        <v>16</v>
      </c>
      <c r="C141">
        <v>54</v>
      </c>
      <c r="D141">
        <v>8753.921</v>
      </c>
      <c r="E141">
        <v>2670.126</v>
      </c>
      <c r="F141" s="413">
        <v>122770</v>
      </c>
      <c r="G141" s="298">
        <v>20681</v>
      </c>
    </row>
    <row r="142" spans="1:7" ht="15">
      <c r="A142" s="7" t="s">
        <v>145</v>
      </c>
      <c r="B142" s="413">
        <v>4</v>
      </c>
      <c r="C142" s="413">
        <v>0</v>
      </c>
      <c r="D142" s="413">
        <v>20777</v>
      </c>
      <c r="E142" s="663">
        <f>+D142/3.2462</f>
        <v>6400.406629289631</v>
      </c>
      <c r="F142" s="413">
        <v>16</v>
      </c>
      <c r="G142" s="298">
        <v>19</v>
      </c>
    </row>
    <row r="143" spans="1:7" ht="13.5" thickBot="1">
      <c r="A143" s="3" t="s">
        <v>100</v>
      </c>
      <c r="B143" s="411">
        <f aca="true" t="shared" si="8" ref="B143:G143">SUM(B141,B140,B129,B142)</f>
        <v>1798</v>
      </c>
      <c r="C143" s="411">
        <f t="shared" si="8"/>
        <v>163785</v>
      </c>
      <c r="D143" s="411">
        <f t="shared" si="8"/>
        <v>38752084.783</v>
      </c>
      <c r="E143" s="411">
        <f t="shared" si="8"/>
        <v>11976695.301629292</v>
      </c>
      <c r="F143" s="411">
        <f t="shared" si="8"/>
        <v>5173888</v>
      </c>
      <c r="G143" s="411">
        <f t="shared" si="8"/>
        <v>2143477</v>
      </c>
    </row>
    <row r="144" spans="1:7" ht="13.5" thickBot="1">
      <c r="A144" s="671" t="s">
        <v>101</v>
      </c>
      <c r="B144" s="672">
        <v>0</v>
      </c>
      <c r="C144" s="672">
        <v>0</v>
      </c>
      <c r="D144" s="672">
        <v>0</v>
      </c>
      <c r="E144" s="672">
        <v>0</v>
      </c>
      <c r="F144" s="672">
        <v>0</v>
      </c>
      <c r="G144" s="673">
        <v>0</v>
      </c>
    </row>
    <row r="145" spans="1:8" ht="13.5" thickBot="1">
      <c r="A145" s="3" t="s">
        <v>102</v>
      </c>
      <c r="B145" s="3">
        <v>98</v>
      </c>
      <c r="C145" s="3">
        <v>130000</v>
      </c>
      <c r="D145" s="3">
        <v>21105510</v>
      </c>
      <c r="E145" s="3">
        <v>6465389</v>
      </c>
      <c r="F145" s="3">
        <v>0</v>
      </c>
      <c r="G145" s="3">
        <v>1800190</v>
      </c>
      <c r="H145" s="175"/>
    </row>
    <row r="146" spans="1:7" ht="13.5" thickBot="1">
      <c r="A146" s="671" t="s">
        <v>103</v>
      </c>
      <c r="B146" s="672">
        <v>0</v>
      </c>
      <c r="C146" s="672">
        <v>0</v>
      </c>
      <c r="D146" s="672">
        <v>0</v>
      </c>
      <c r="E146" s="672">
        <v>0</v>
      </c>
      <c r="F146" s="672">
        <v>0</v>
      </c>
      <c r="G146" s="673">
        <v>0</v>
      </c>
    </row>
    <row r="147" spans="1:8" ht="15">
      <c r="A147" s="7" t="s">
        <v>104</v>
      </c>
      <c r="B147" s="523">
        <v>224</v>
      </c>
      <c r="C147" s="524">
        <v>1295</v>
      </c>
      <c r="D147" s="524">
        <v>1782</v>
      </c>
      <c r="E147" s="523">
        <v>547</v>
      </c>
      <c r="F147" s="523">
        <v>0</v>
      </c>
      <c r="G147" s="524">
        <v>13476</v>
      </c>
      <c r="H147" s="175"/>
    </row>
    <row r="148" spans="1:8" ht="15">
      <c r="A148" s="7" t="s">
        <v>105</v>
      </c>
      <c r="B148" s="523">
        <v>103</v>
      </c>
      <c r="C148" s="524">
        <v>2554</v>
      </c>
      <c r="D148" s="523">
        <v>79</v>
      </c>
      <c r="E148" s="523">
        <v>24</v>
      </c>
      <c r="F148" s="523">
        <v>0</v>
      </c>
      <c r="G148" s="524">
        <v>22936</v>
      </c>
      <c r="H148" s="175"/>
    </row>
    <row r="149" spans="1:8" ht="15">
      <c r="A149" s="7" t="s">
        <v>106</v>
      </c>
      <c r="B149" s="526">
        <v>4715340</v>
      </c>
      <c r="C149" s="526">
        <v>13110793</v>
      </c>
      <c r="D149" s="526">
        <v>154213890</v>
      </c>
      <c r="E149" s="526">
        <v>47345956</v>
      </c>
      <c r="F149" s="526">
        <v>85164</v>
      </c>
      <c r="G149" s="526">
        <v>99916664</v>
      </c>
      <c r="H149" s="177"/>
    </row>
    <row r="150" spans="1:8" ht="15">
      <c r="A150" s="406" t="s">
        <v>136</v>
      </c>
      <c r="B150" s="529">
        <v>0</v>
      </c>
      <c r="C150" s="529">
        <v>0</v>
      </c>
      <c r="D150" s="529">
        <v>0</v>
      </c>
      <c r="E150" s="529">
        <v>0</v>
      </c>
      <c r="F150" s="529">
        <v>0</v>
      </c>
      <c r="G150" s="530">
        <v>38282</v>
      </c>
      <c r="H150" s="177"/>
    </row>
    <row r="151" spans="1:8" ht="15">
      <c r="A151" s="7" t="s">
        <v>107</v>
      </c>
      <c r="B151" s="525">
        <v>3937240</v>
      </c>
      <c r="C151" s="525">
        <v>9838964</v>
      </c>
      <c r="D151" s="525">
        <v>321963470</v>
      </c>
      <c r="E151" s="525">
        <v>98815620</v>
      </c>
      <c r="F151" s="525">
        <v>44742</v>
      </c>
      <c r="G151" s="525">
        <v>64901032</v>
      </c>
      <c r="H151" s="177"/>
    </row>
    <row r="152" spans="1:8" ht="15">
      <c r="A152" s="406" t="s">
        <v>135</v>
      </c>
      <c r="B152" s="527">
        <v>267</v>
      </c>
      <c r="C152" s="528">
        <v>10504</v>
      </c>
      <c r="D152" s="528">
        <v>341845</v>
      </c>
      <c r="E152" s="528">
        <v>105610</v>
      </c>
      <c r="F152" s="527">
        <v>0</v>
      </c>
      <c r="G152" s="528">
        <v>78714</v>
      </c>
      <c r="H152" s="177"/>
    </row>
    <row r="153" spans="1:8" ht="15">
      <c r="A153" s="7" t="s">
        <v>108</v>
      </c>
      <c r="B153" s="291">
        <v>0</v>
      </c>
      <c r="C153" s="291">
        <v>0</v>
      </c>
      <c r="D153" s="291">
        <v>0</v>
      </c>
      <c r="E153" s="291">
        <v>0</v>
      </c>
      <c r="F153" s="291">
        <v>0</v>
      </c>
      <c r="G153" s="291">
        <v>0</v>
      </c>
      <c r="H153" s="177"/>
    </row>
    <row r="154" spans="1:8" ht="15">
      <c r="A154" s="7" t="s">
        <v>109</v>
      </c>
      <c r="B154" s="531">
        <v>55</v>
      </c>
      <c r="C154" s="531">
        <v>741</v>
      </c>
      <c r="D154" s="532">
        <v>11024</v>
      </c>
      <c r="E154" s="532">
        <v>3405</v>
      </c>
      <c r="F154" s="531">
        <v>95</v>
      </c>
      <c r="G154" s="532">
        <v>13744</v>
      </c>
      <c r="H154" s="177"/>
    </row>
    <row r="155" spans="1:7" ht="12.75">
      <c r="A155" s="3" t="s">
        <v>110</v>
      </c>
      <c r="B155" s="295">
        <f aca="true" t="shared" si="9" ref="B155:G155">SUM(B147:B154)</f>
        <v>8653229</v>
      </c>
      <c r="C155" s="295">
        <f t="shared" si="9"/>
        <v>22964851</v>
      </c>
      <c r="D155" s="295">
        <f t="shared" si="9"/>
        <v>476532090</v>
      </c>
      <c r="E155" s="295">
        <f t="shared" si="9"/>
        <v>146271162</v>
      </c>
      <c r="F155" s="295">
        <f t="shared" si="9"/>
        <v>130001</v>
      </c>
      <c r="G155" s="295">
        <f t="shared" si="9"/>
        <v>164984848</v>
      </c>
    </row>
    <row r="156" spans="1:7" ht="12.75">
      <c r="A156" s="3" t="s">
        <v>111</v>
      </c>
      <c r="B156" s="295">
        <f aca="true" t="shared" si="10" ref="B156:G156">B155+B157</f>
        <v>10515161</v>
      </c>
      <c r="C156" s="295">
        <f t="shared" si="10"/>
        <v>72397610</v>
      </c>
      <c r="D156" s="295">
        <f t="shared" si="10"/>
        <v>5349354571.783</v>
      </c>
      <c r="E156" s="295">
        <f t="shared" si="10"/>
        <v>1644275685.3016293</v>
      </c>
      <c r="F156" s="295">
        <f t="shared" si="10"/>
        <v>43677993</v>
      </c>
      <c r="G156" s="295">
        <f t="shared" si="10"/>
        <v>564955082</v>
      </c>
    </row>
    <row r="157" spans="1:7" ht="12.75">
      <c r="A157" s="3" t="s">
        <v>112</v>
      </c>
      <c r="B157" s="295">
        <f aca="true" t="shared" si="11" ref="B157:G157">SUM(B145,B143,B108)</f>
        <v>1861932</v>
      </c>
      <c r="C157" s="295">
        <f t="shared" si="11"/>
        <v>49432759</v>
      </c>
      <c r="D157" s="295">
        <f t="shared" si="11"/>
        <v>4872822481.783</v>
      </c>
      <c r="E157" s="295">
        <f t="shared" si="11"/>
        <v>1498004523.3016293</v>
      </c>
      <c r="F157" s="295">
        <f t="shared" si="11"/>
        <v>43547992</v>
      </c>
      <c r="G157" s="295">
        <f t="shared" si="11"/>
        <v>399970234</v>
      </c>
    </row>
    <row r="158" spans="2:7" ht="12.75">
      <c r="B158" s="4"/>
      <c r="C158" s="4"/>
      <c r="D158" s="4"/>
      <c r="E158" s="4"/>
      <c r="F158" s="4"/>
      <c r="G158" s="4"/>
    </row>
  </sheetData>
  <sheetProtection/>
  <mergeCells count="10">
    <mergeCell ref="A3:G3"/>
    <mergeCell ref="A109:G109"/>
    <mergeCell ref="A144:G144"/>
    <mergeCell ref="A146:G146"/>
    <mergeCell ref="A1:A2"/>
    <mergeCell ref="B1:B2"/>
    <mergeCell ref="C1:C2"/>
    <mergeCell ref="D1:E1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José de Araujo Queiroga</dc:creator>
  <cp:keywords/>
  <dc:description/>
  <cp:lastModifiedBy>Barbara Mota Resende</cp:lastModifiedBy>
  <cp:lastPrinted>2015-07-01T21:52:42Z</cp:lastPrinted>
  <dcterms:created xsi:type="dcterms:W3CDTF">2014-07-02T17:33:36Z</dcterms:created>
  <dcterms:modified xsi:type="dcterms:W3CDTF">2017-01-02T21:57:48Z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-1371841858</vt:i4>
  </property>
  <property fmtid="{D5CDD505-2E9C-101B-9397-08002B2CF9AE}" pid="4" name="_EmailSubject">
    <vt:lpwstr>Volume Geral - Dezembro 2016</vt:lpwstr>
  </property>
  <property fmtid="{D5CDD505-2E9C-101B-9397-08002B2CF9AE}" pid="5" name="_AuthorEmail">
    <vt:lpwstr>diaraujo@bvmf.com.br</vt:lpwstr>
  </property>
  <property fmtid="{D5CDD505-2E9C-101B-9397-08002B2CF9AE}" pid="6" name="_AuthorEmailDisplayName">
    <vt:lpwstr>Diego Ramalho De Araujo</vt:lpwstr>
  </property>
  <property fmtid="{D5CDD505-2E9C-101B-9397-08002B2CF9AE}" pid="7" name="_ReviewingToolsShownOnce">
    <vt:lpwstr/>
  </property>
</Properties>
</file>